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ccstatevaus-my.sharepoint.com/personal/ajacksonprince_scc_virginia_gov/Documents/Desktop/SCC Website updated documents/"/>
    </mc:Choice>
  </mc:AlternateContent>
  <xr:revisionPtr revIDLastSave="0" documentId="8_{4F613C10-000F-4982-B79A-8AF9B92D5891}" xr6:coauthVersionLast="47" xr6:coauthVersionMax="47" xr10:uidLastSave="{00000000-0000-0000-0000-000000000000}"/>
  <workbookProtection workbookPassword="EA9C" lockStructure="1"/>
  <bookViews>
    <workbookView xWindow="-120" yWindow="-120" windowWidth="29040" windowHeight="15840" tabRatio="598" firstSheet="17" activeTab="21" xr2:uid="{00000000-000D-0000-FFFF-FFFF00000000}"/>
  </bookViews>
  <sheets>
    <sheet name="Inside Cover" sheetId="35" r:id="rId1"/>
    <sheet name="Report of (F-2)" sheetId="24" r:id="rId2"/>
    <sheet name="Inc State (F-3)" sheetId="2" r:id="rId3"/>
    <sheet name="Bal Sheet (F-4)" sheetId="20" r:id="rId4"/>
    <sheet name="Net Util Plnt (F-5)" sheetId="19" r:id="rId5"/>
    <sheet name="Capital Stk (F-6)" sheetId="18" r:id="rId6"/>
    <sheet name="Accr Taxes (F-7)" sheetId="17" r:id="rId7"/>
    <sheet name="CIAC (F-8)" sheetId="16" r:id="rId8"/>
    <sheet name="Yr-end Rate Base" sheetId="15" r:id="rId9"/>
    <sheet name="Util Plnt - Wtr (W-1)" sheetId="37" r:id="rId10"/>
    <sheet name="Accum Depr - Wtr (W-2)" sheetId="14" r:id="rId11"/>
    <sheet name="Wtr Oper &amp; Mntn (W-3)" sheetId="13" r:id="rId12"/>
    <sheet name="Vol Stats (W-4)" sheetId="12" r:id="rId13"/>
    <sheet name="Wells (W-5)" sheetId="11" r:id="rId14"/>
    <sheet name="Source of Sup (W-6)" sheetId="10" r:id="rId15"/>
    <sheet name="Util Plnt - Swr (S-1)" sheetId="9" r:id="rId16"/>
    <sheet name="Accum Depr - Swr (S-2)" sheetId="8" r:id="rId17"/>
    <sheet name="Swr Oper &amp; Mntn (S-3)" sheetId="7" r:id="rId18"/>
    <sheet name="Pump Equip (S-4)" sheetId="6" r:id="rId19"/>
    <sheet name="Treatment (S-5)" sheetId="23" r:id="rId20"/>
    <sheet name="Certification (C-1)" sheetId="4" r:id="rId21"/>
    <sheet name="Table of Contents" sheetId="39" r:id="rId22"/>
    <sheet name="General Instructions" sheetId="38" r:id="rId23"/>
  </sheets>
  <definedNames>
    <definedName name="Certification">'Certification (C-1)'!$A$1:$K$52</definedName>
    <definedName name="Cover">'Inside Cover'!$A$5:$C$42</definedName>
    <definedName name="F_2">'Report of (F-2)'!$A$1:$E$52</definedName>
    <definedName name="F_3">'Inc State (F-3)'!$A$1:$O$49</definedName>
    <definedName name="F_4">'Bal Sheet (F-4)'!$A$1:$I$54</definedName>
    <definedName name="F_5">'Net Util Plnt (F-5)'!$A$1:$N$50</definedName>
    <definedName name="F_6">'Capital Stk (F-6)'!$A$1:$L$54</definedName>
    <definedName name="F_7">'Accr Taxes (F-7)'!$A$1:$N$57</definedName>
    <definedName name="F_8">'CIAC (F-8)'!$A$1:$N$57</definedName>
    <definedName name="General_Instructions">'General Instructions'!$B$3:$C$44</definedName>
    <definedName name="_xlnm.Print_Area" localSheetId="16">'Accum Depr - Swr (S-2)'!$A$1:$Y$41</definedName>
    <definedName name="_xlnm.Print_Area" localSheetId="10">'Accum Depr - Wtr (W-2)'!$A$1:$Y$38</definedName>
    <definedName name="_xlnm.Print_Area" localSheetId="0">'Inside Cover'!$A$5:$C$45</definedName>
    <definedName name="_xlnm.Print_Area" localSheetId="18">'Pump Equip (S-4)'!$A$1:$U$65</definedName>
    <definedName name="_xlnm.Print_Area" localSheetId="14">'Source of Sup (W-6)'!$A$1:$Y$49</definedName>
    <definedName name="_xlnm.Print_Area" localSheetId="17">'Swr Oper &amp; Mntn (S-3)'!$A$1:$P$53</definedName>
    <definedName name="_xlnm.Print_Area" localSheetId="15">'Util Plnt - Swr (S-1)'!$A$1:$P$40</definedName>
    <definedName name="_xlnm.Print_Area" localSheetId="9">'Util Plnt - Wtr (W-1)'!$A$1:$P$40</definedName>
    <definedName name="_xlnm.Print_Area" localSheetId="12">'Vol Stats (W-4)'!$A$1:$P$51</definedName>
    <definedName name="_xlnm.Print_Area" localSheetId="13">'Wells (W-5)'!$A$1:$Y$48</definedName>
    <definedName name="_xlnm.Print_Area" localSheetId="11">'Wtr Oper &amp; Mntn (W-3)'!$A$1:$P$51</definedName>
    <definedName name="S_1">'Util Plnt - Swr (S-1)'!$A$1:$P$40</definedName>
    <definedName name="S_2">'Accum Depr - Swr (S-2)'!$A$1:$Y$41</definedName>
    <definedName name="S_3">'Swr Oper &amp; Mntn (S-3)'!$A$1:$P$53</definedName>
    <definedName name="S_4">'Pump Equip (S-4)'!$A$1:$U$65</definedName>
    <definedName name="S_5">'Treatment (S-5)'!$A$1:$U$50</definedName>
    <definedName name="Table_of_Contents">'Table of Contents'!$A$1:$J$46</definedName>
    <definedName name="W_1">'Util Plnt - Wtr (W-1)'!$A$1:$P$38</definedName>
    <definedName name="W_2">'Accum Depr - Wtr (W-2)'!$A$1:$Y$38</definedName>
    <definedName name="W_3">'Wtr Oper &amp; Mntn (W-3)'!$A$1:$P$51</definedName>
    <definedName name="W_4">'Vol Stats (W-4)'!$A$1:$P$51</definedName>
    <definedName name="W_5">'Wells (W-5)'!$A$1:$Y$48</definedName>
    <definedName name="W_6">'Source of Sup (W-6)'!$A$1:$Y$49</definedName>
    <definedName name="Year_End_Rate_Base">'Yr-end Rate Base'!$A$1:$G$46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7" l="1"/>
  <c r="J2" i="17"/>
  <c r="D19" i="17"/>
  <c r="D32" i="17" s="1"/>
  <c r="M27" i="17"/>
  <c r="M29" i="17"/>
  <c r="M28" i="17"/>
  <c r="M18" i="17"/>
  <c r="M17" i="17"/>
  <c r="M16" i="17"/>
  <c r="M9" i="17"/>
  <c r="M32" i="17" s="1"/>
  <c r="E42" i="20" s="1"/>
  <c r="M11" i="17"/>
  <c r="M19" i="17" s="1"/>
  <c r="M12" i="17"/>
  <c r="M15" i="17"/>
  <c r="M22" i="17"/>
  <c r="M23" i="17"/>
  <c r="M24" i="17"/>
  <c r="M25" i="17"/>
  <c r="M26" i="17"/>
  <c r="M30" i="17"/>
  <c r="J19" i="17"/>
  <c r="J32" i="17" s="1"/>
  <c r="G19" i="17"/>
  <c r="G32" i="17" s="1"/>
  <c r="G30" i="17"/>
  <c r="D30" i="17"/>
  <c r="M14" i="17"/>
  <c r="M13" i="17"/>
  <c r="C3" i="24"/>
  <c r="B1" i="17" s="1"/>
  <c r="U2" i="8"/>
  <c r="O34" i="8"/>
  <c r="R34" i="8"/>
  <c r="G39" i="19" s="1"/>
  <c r="W34" i="8"/>
  <c r="V34" i="8"/>
  <c r="T34" i="8"/>
  <c r="S34" i="8"/>
  <c r="L18" i="8"/>
  <c r="L32" i="8"/>
  <c r="U32" i="8" s="1"/>
  <c r="X32" i="8" s="1"/>
  <c r="L31" i="8"/>
  <c r="U31" i="8" s="1"/>
  <c r="X31" i="8" s="1"/>
  <c r="L29" i="8"/>
  <c r="L27" i="8"/>
  <c r="U27" i="8" s="1"/>
  <c r="X27" i="8" s="1"/>
  <c r="L24" i="8"/>
  <c r="L15" i="8"/>
  <c r="L14" i="8"/>
  <c r="L13" i="8"/>
  <c r="L30" i="8"/>
  <c r="U30" i="8" s="1"/>
  <c r="X30" i="8" s="1"/>
  <c r="L28" i="8"/>
  <c r="U28" i="8" s="1"/>
  <c r="X28" i="8" s="1"/>
  <c r="L26" i="8"/>
  <c r="U26" i="8" s="1"/>
  <c r="X26" i="8" s="1"/>
  <c r="L25" i="8"/>
  <c r="L23" i="8"/>
  <c r="U23" i="8" s="1"/>
  <c r="X23" i="8" s="1"/>
  <c r="L22" i="8"/>
  <c r="L21" i="8"/>
  <c r="L20" i="8"/>
  <c r="L19" i="8"/>
  <c r="U19" i="8" s="1"/>
  <c r="X19" i="8" s="1"/>
  <c r="L17" i="8"/>
  <c r="L16" i="8"/>
  <c r="U16" i="8" s="1"/>
  <c r="X16" i="8" s="1"/>
  <c r="L12" i="8"/>
  <c r="L11" i="8"/>
  <c r="U11" i="8" s="1"/>
  <c r="A25" i="8"/>
  <c r="A26" i="8"/>
  <c r="A27" i="8" s="1"/>
  <c r="A28" i="8" s="1"/>
  <c r="A29" i="8" s="1"/>
  <c r="A30" i="8" s="1"/>
  <c r="A31" i="8" s="1"/>
  <c r="A32" i="8" s="1"/>
  <c r="A21" i="8"/>
  <c r="A22" i="8"/>
  <c r="A12" i="8"/>
  <c r="A13" i="8"/>
  <c r="A14" i="8"/>
  <c r="A15" i="8"/>
  <c r="A16" i="8" s="1"/>
  <c r="A17" i="8" s="1"/>
  <c r="O14" i="9"/>
  <c r="O15" i="9"/>
  <c r="U12" i="8"/>
  <c r="O16" i="9"/>
  <c r="U13" i="8"/>
  <c r="X13" i="8" s="1"/>
  <c r="O17" i="9"/>
  <c r="U14" i="8" s="1"/>
  <c r="X14" i="8" s="1"/>
  <c r="O18" i="9"/>
  <c r="U15" i="8"/>
  <c r="O19" i="9"/>
  <c r="O20" i="9"/>
  <c r="U17" i="8"/>
  <c r="X17" i="8" s="1"/>
  <c r="O21" i="9"/>
  <c r="U18" i="8" s="1"/>
  <c r="X18" i="8" s="1"/>
  <c r="O22" i="9"/>
  <c r="O23" i="9"/>
  <c r="U20" i="8"/>
  <c r="X20" i="8" s="1"/>
  <c r="O24" i="9"/>
  <c r="U21" i="8"/>
  <c r="X21" i="8" s="1"/>
  <c r="O25" i="9"/>
  <c r="U22" i="8" s="1"/>
  <c r="X22" i="8" s="1"/>
  <c r="O26" i="9"/>
  <c r="O27" i="9"/>
  <c r="U24" i="8"/>
  <c r="X24" i="8" s="1"/>
  <c r="O28" i="9"/>
  <c r="U25" i="8"/>
  <c r="X25" i="8" s="1"/>
  <c r="O29" i="9"/>
  <c r="O30" i="9"/>
  <c r="O31" i="9"/>
  <c r="O32" i="9"/>
  <c r="U29" i="8"/>
  <c r="X29" i="8" s="1"/>
  <c r="O33" i="9"/>
  <c r="O34" i="9"/>
  <c r="X12" i="8"/>
  <c r="X15" i="8"/>
  <c r="O35" i="9"/>
  <c r="C1" i="8"/>
  <c r="S2" i="14"/>
  <c r="W36" i="14"/>
  <c r="V36" i="14"/>
  <c r="O36" i="14"/>
  <c r="L11" i="14"/>
  <c r="U11" i="14" s="1"/>
  <c r="L34" i="14"/>
  <c r="L33" i="14"/>
  <c r="L32" i="14"/>
  <c r="U32" i="14" s="1"/>
  <c r="X32" i="14" s="1"/>
  <c r="L31" i="14"/>
  <c r="U31" i="14" s="1"/>
  <c r="X31" i="14" s="1"/>
  <c r="L30" i="14"/>
  <c r="L29" i="14"/>
  <c r="U29" i="14" s="1"/>
  <c r="X29" i="14" s="1"/>
  <c r="L28" i="14"/>
  <c r="L27" i="14"/>
  <c r="U27" i="14" s="1"/>
  <c r="X27" i="14" s="1"/>
  <c r="L26" i="14"/>
  <c r="L25" i="14"/>
  <c r="L24" i="14"/>
  <c r="U24" i="14" s="1"/>
  <c r="X24" i="14" s="1"/>
  <c r="L23" i="14"/>
  <c r="U23" i="14" s="1"/>
  <c r="X23" i="14" s="1"/>
  <c r="L22" i="14"/>
  <c r="L21" i="14"/>
  <c r="U21" i="14" s="1"/>
  <c r="X21" i="14" s="1"/>
  <c r="L20" i="14"/>
  <c r="L19" i="14"/>
  <c r="U19" i="14" s="1"/>
  <c r="X19" i="14" s="1"/>
  <c r="L18" i="14"/>
  <c r="L17" i="14"/>
  <c r="L16" i="14"/>
  <c r="U16" i="14" s="1"/>
  <c r="X16" i="14" s="1"/>
  <c r="L15" i="14"/>
  <c r="U15" i="14" s="1"/>
  <c r="X15" i="14" s="1"/>
  <c r="L14" i="14"/>
  <c r="L13" i="14"/>
  <c r="U13" i="14" s="1"/>
  <c r="X13" i="14" s="1"/>
  <c r="L12" i="14"/>
  <c r="A27" i="14"/>
  <c r="A28" i="14" s="1"/>
  <c r="A29" i="14" s="1"/>
  <c r="A30" i="14" s="1"/>
  <c r="A31" i="14" s="1"/>
  <c r="A32" i="14" s="1"/>
  <c r="A33" i="14" s="1"/>
  <c r="A34" i="14" s="1"/>
  <c r="A12" i="14"/>
  <c r="A13" i="14" s="1"/>
  <c r="A14" i="14" s="1"/>
  <c r="A15" i="14" s="1"/>
  <c r="A16" i="14" s="1"/>
  <c r="A17" i="14" s="1"/>
  <c r="A18" i="14" s="1"/>
  <c r="R36" i="14"/>
  <c r="O12" i="37"/>
  <c r="O13" i="37"/>
  <c r="O37" i="37" s="1"/>
  <c r="D9" i="19" s="1"/>
  <c r="U12" i="14"/>
  <c r="X12" i="14" s="1"/>
  <c r="O14" i="37"/>
  <c r="O15" i="37"/>
  <c r="U14" i="14"/>
  <c r="X14" i="14"/>
  <c r="O16" i="37"/>
  <c r="O17" i="37"/>
  <c r="O18" i="37"/>
  <c r="U17" i="14"/>
  <c r="X17" i="14"/>
  <c r="O19" i="37"/>
  <c r="U18" i="14" s="1"/>
  <c r="X18" i="14" s="1"/>
  <c r="O20" i="37"/>
  <c r="O21" i="37"/>
  <c r="U20" i="14"/>
  <c r="X20" i="14" s="1"/>
  <c r="O22" i="37"/>
  <c r="O23" i="37"/>
  <c r="U22" i="14"/>
  <c r="X22" i="14"/>
  <c r="O24" i="37"/>
  <c r="O25" i="37"/>
  <c r="O26" i="37"/>
  <c r="U25" i="14"/>
  <c r="X25" i="14"/>
  <c r="O27" i="37"/>
  <c r="U26" i="14" s="1"/>
  <c r="X26" i="14" s="1"/>
  <c r="O28" i="37"/>
  <c r="O29" i="37"/>
  <c r="U28" i="14"/>
  <c r="X28" i="14" s="1"/>
  <c r="O30" i="37"/>
  <c r="O31" i="37"/>
  <c r="U30" i="14"/>
  <c r="X30" i="14"/>
  <c r="O32" i="37"/>
  <c r="O33" i="37"/>
  <c r="O34" i="37"/>
  <c r="U33" i="14"/>
  <c r="X33" i="14"/>
  <c r="O35" i="37"/>
  <c r="U34" i="14" s="1"/>
  <c r="X34" i="14" s="1"/>
  <c r="C1" i="14"/>
  <c r="E2" i="20"/>
  <c r="H34" i="20"/>
  <c r="H32" i="20"/>
  <c r="H36" i="20" s="1"/>
  <c r="H51" i="20" s="1"/>
  <c r="K51" i="18"/>
  <c r="E38" i="20"/>
  <c r="H38" i="18"/>
  <c r="K38" i="18"/>
  <c r="E34" i="20"/>
  <c r="K11" i="18"/>
  <c r="E30" i="20" s="1"/>
  <c r="H11" i="18"/>
  <c r="E29" i="20" s="1"/>
  <c r="G13" i="16"/>
  <c r="G15" i="16"/>
  <c r="E15" i="15" s="1"/>
  <c r="G18" i="16"/>
  <c r="J13" i="16"/>
  <c r="J15" i="16" s="1"/>
  <c r="D27" i="19"/>
  <c r="G27" i="19"/>
  <c r="M27" i="19"/>
  <c r="H12" i="20" s="1"/>
  <c r="H14" i="20" s="1"/>
  <c r="H24" i="20" s="1"/>
  <c r="D39" i="19"/>
  <c r="D41" i="19"/>
  <c r="J34" i="19"/>
  <c r="J41" i="19"/>
  <c r="J43" i="19"/>
  <c r="O9" i="37"/>
  <c r="O10" i="37"/>
  <c r="O11" i="37"/>
  <c r="O11" i="9"/>
  <c r="O37" i="9" s="1"/>
  <c r="G9" i="19" s="1"/>
  <c r="G17" i="19" s="1"/>
  <c r="G10" i="15" s="1"/>
  <c r="O12" i="9"/>
  <c r="O13" i="9"/>
  <c r="M11" i="19"/>
  <c r="M12" i="19"/>
  <c r="M13" i="19"/>
  <c r="M14" i="19"/>
  <c r="M15" i="19"/>
  <c r="B1" i="20"/>
  <c r="H25" i="18"/>
  <c r="E17" i="2"/>
  <c r="O25" i="13"/>
  <c r="E19" i="2" s="1"/>
  <c r="E25" i="2"/>
  <c r="E27" i="2"/>
  <c r="H17" i="2"/>
  <c r="O26" i="7"/>
  <c r="H19" i="2" s="1"/>
  <c r="H25" i="2"/>
  <c r="H27" i="2"/>
  <c r="K17" i="2"/>
  <c r="K31" i="2" s="1"/>
  <c r="K46" i="2" s="1"/>
  <c r="K29" i="2"/>
  <c r="N34" i="2"/>
  <c r="N35" i="2"/>
  <c r="N36" i="2"/>
  <c r="N40" i="2"/>
  <c r="N41" i="2"/>
  <c r="N42" i="2"/>
  <c r="N43" i="2"/>
  <c r="N44" i="2"/>
  <c r="K2" i="18"/>
  <c r="C1" i="18"/>
  <c r="D17" i="4"/>
  <c r="M38" i="16"/>
  <c r="M50" i="16"/>
  <c r="J38" i="16"/>
  <c r="J50" i="16" s="1"/>
  <c r="J2" i="16"/>
  <c r="M17" i="16"/>
  <c r="M16" i="16"/>
  <c r="M14" i="16"/>
  <c r="M13" i="16"/>
  <c r="M15" i="16" s="1"/>
  <c r="M12" i="16"/>
  <c r="M10" i="16"/>
  <c r="B1" i="16"/>
  <c r="K2" i="2"/>
  <c r="N16" i="2"/>
  <c r="N10" i="2"/>
  <c r="N17" i="2" s="1"/>
  <c r="N15" i="2"/>
  <c r="N11" i="2"/>
  <c r="N12" i="2"/>
  <c r="N13" i="2"/>
  <c r="N14" i="2"/>
  <c r="N25" i="2"/>
  <c r="N23" i="2"/>
  <c r="N27" i="2"/>
  <c r="B1" i="2"/>
  <c r="J2" i="19"/>
  <c r="J17" i="19"/>
  <c r="M40" i="19"/>
  <c r="M37" i="19"/>
  <c r="M33" i="19"/>
  <c r="M32" i="19"/>
  <c r="M31" i="19"/>
  <c r="B1" i="19"/>
  <c r="Q2" i="6"/>
  <c r="C1" i="6"/>
  <c r="D10" i="24"/>
  <c r="U2" i="10"/>
  <c r="C1" i="10"/>
  <c r="L2" i="7"/>
  <c r="O48" i="7"/>
  <c r="O46" i="7"/>
  <c r="O44" i="7"/>
  <c r="O39" i="7"/>
  <c r="O45" i="7"/>
  <c r="O42" i="7"/>
  <c r="O41" i="7"/>
  <c r="O40" i="7"/>
  <c r="O38" i="7"/>
  <c r="O37" i="7"/>
  <c r="O50" i="7" s="1"/>
  <c r="C1" i="7"/>
  <c r="L50" i="7"/>
  <c r="I50" i="7"/>
  <c r="F50" i="7"/>
  <c r="O2" i="23"/>
  <c r="C1" i="23"/>
  <c r="L2" i="9"/>
  <c r="C1" i="9"/>
  <c r="L37" i="9"/>
  <c r="I37" i="9"/>
  <c r="F37" i="9"/>
  <c r="A28" i="9"/>
  <c r="A29" i="9" s="1"/>
  <c r="A30" i="9" s="1"/>
  <c r="A31" i="9" s="1"/>
  <c r="A32" i="9" s="1"/>
  <c r="A33" i="9" s="1"/>
  <c r="A34" i="9" s="1"/>
  <c r="A35" i="9" s="1"/>
  <c r="A24" i="9"/>
  <c r="A25" i="9" s="1"/>
  <c r="A22" i="9"/>
  <c r="A15" i="9"/>
  <c r="A16" i="9"/>
  <c r="A17" i="9" s="1"/>
  <c r="A18" i="9" s="1"/>
  <c r="A19" i="9" s="1"/>
  <c r="A20" i="9" s="1"/>
  <c r="A12" i="9"/>
  <c r="A13" i="9"/>
  <c r="A14" i="9" s="1"/>
  <c r="C1" i="37"/>
  <c r="L2" i="37"/>
  <c r="L37" i="37"/>
  <c r="I37" i="37"/>
  <c r="F37" i="37"/>
  <c r="A28" i="37"/>
  <c r="A29" i="37"/>
  <c r="A30" i="37" s="1"/>
  <c r="A31" i="37" s="1"/>
  <c r="A32" i="37" s="1"/>
  <c r="A33" i="37" s="1"/>
  <c r="A34" i="37" s="1"/>
  <c r="A35" i="37" s="1"/>
  <c r="A10" i="37"/>
  <c r="A11" i="37"/>
  <c r="A12" i="37" s="1"/>
  <c r="A13" i="37" s="1"/>
  <c r="A14" i="37" s="1"/>
  <c r="A15" i="37" s="1"/>
  <c r="A16" i="37" s="1"/>
  <c r="A17" i="37" s="1"/>
  <c r="A18" i="37" s="1"/>
  <c r="A19" i="37" s="1"/>
  <c r="L2" i="12"/>
  <c r="I28" i="12"/>
  <c r="H28" i="12"/>
  <c r="G28" i="12"/>
  <c r="F28" i="12"/>
  <c r="L15" i="12"/>
  <c r="L28" i="12" s="1"/>
  <c r="L16" i="12"/>
  <c r="L17" i="12"/>
  <c r="L18" i="12"/>
  <c r="L19" i="12"/>
  <c r="L20" i="12"/>
  <c r="L21" i="12"/>
  <c r="L22" i="12"/>
  <c r="L23" i="12"/>
  <c r="L24" i="12"/>
  <c r="L25" i="12"/>
  <c r="L26" i="12"/>
  <c r="C1" i="12"/>
  <c r="O28" i="12"/>
  <c r="U2" i="11"/>
  <c r="C1" i="11"/>
  <c r="L2" i="13"/>
  <c r="O37" i="13"/>
  <c r="O48" i="13" s="1"/>
  <c r="O36" i="13"/>
  <c r="O46" i="13"/>
  <c r="O44" i="13"/>
  <c r="O43" i="13"/>
  <c r="O42" i="13"/>
  <c r="O40" i="13"/>
  <c r="O39" i="13"/>
  <c r="O38" i="13"/>
  <c r="O35" i="13"/>
  <c r="C1" i="13"/>
  <c r="L48" i="13"/>
  <c r="I48" i="13"/>
  <c r="F48" i="13"/>
  <c r="E2" i="15"/>
  <c r="E21" i="15"/>
  <c r="E29" i="15"/>
  <c r="G21" i="15"/>
  <c r="C1" i="15"/>
  <c r="G43" i="19" l="1"/>
  <c r="G14" i="15" s="1"/>
  <c r="G17" i="15" s="1"/>
  <c r="G23" i="15" s="1"/>
  <c r="G35" i="15" s="1"/>
  <c r="U34" i="8"/>
  <c r="G30" i="19" s="1"/>
  <c r="G34" i="19" s="1"/>
  <c r="H21" i="2" s="1"/>
  <c r="H29" i="2" s="1"/>
  <c r="H31" i="2" s="1"/>
  <c r="X11" i="8"/>
  <c r="X34" i="8" s="1"/>
  <c r="J18" i="16"/>
  <c r="G15" i="15"/>
  <c r="X11" i="14"/>
  <c r="X36" i="14" s="1"/>
  <c r="U36" i="14"/>
  <c r="D30" i="19" s="1"/>
  <c r="N19" i="2"/>
  <c r="G41" i="19"/>
  <c r="M39" i="19"/>
  <c r="M18" i="16"/>
  <c r="E49" i="20" s="1"/>
  <c r="M41" i="19"/>
  <c r="D17" i="19"/>
  <c r="E10" i="15" s="1"/>
  <c r="M9" i="19"/>
  <c r="M17" i="19" s="1"/>
  <c r="E11" i="20" s="1"/>
  <c r="G29" i="15"/>
  <c r="H46" i="2" l="1"/>
  <c r="G37" i="15"/>
  <c r="G39" i="15" s="1"/>
  <c r="M30" i="19"/>
  <c r="D34" i="19"/>
  <c r="M34" i="19" l="1"/>
  <c r="D43" i="19"/>
  <c r="E21" i="2"/>
  <c r="M43" i="19" l="1"/>
  <c r="E12" i="20" s="1"/>
  <c r="E14" i="20" s="1"/>
  <c r="E24" i="20" s="1"/>
  <c r="E14" i="15"/>
  <c r="E17" i="15" s="1"/>
  <c r="E23" i="15" s="1"/>
  <c r="E35" i="15" s="1"/>
  <c r="N21" i="2"/>
  <c r="E29" i="2"/>
  <c r="N29" i="2" l="1"/>
  <c r="E31" i="2"/>
  <c r="E46" i="2" l="1"/>
  <c r="E37" i="15"/>
  <c r="E39" i="15" s="1"/>
  <c r="N31" i="2"/>
  <c r="N46" i="2" s="1"/>
  <c r="K23" i="18" s="1"/>
  <c r="K25" i="18" s="1"/>
  <c r="E32" i="20" s="1"/>
  <c r="E36" i="20" s="1"/>
  <c r="E51" i="20" s="1"/>
</calcChain>
</file>

<file path=xl/sharedStrings.xml><?xml version="1.0" encoding="utf-8"?>
<sst xmlns="http://schemas.openxmlformats.org/spreadsheetml/2006/main" count="947" uniqueCount="581">
  <si>
    <t>UTILITY NAME:</t>
  </si>
  <si>
    <t>ANALYSIS OF ACCUMULATED DEPRECIATION BY PRIMARY ACCOUNT - WATER</t>
  </si>
  <si>
    <t>Average</t>
  </si>
  <si>
    <t>Accum. Depr.</t>
  </si>
  <si>
    <t>Service</t>
  </si>
  <si>
    <t>Salvage</t>
  </si>
  <si>
    <t>Depr.</t>
  </si>
  <si>
    <t>Depreciation</t>
  </si>
  <si>
    <t>Balance</t>
  </si>
  <si>
    <t>Acct.</t>
  </si>
  <si>
    <t>Life In</t>
  </si>
  <si>
    <t>In</t>
  </si>
  <si>
    <t>End of Year</t>
  </si>
  <si>
    <t>No.</t>
  </si>
  <si>
    <t>Account Name</t>
  </si>
  <si>
    <t>Years</t>
  </si>
  <si>
    <t>Percent</t>
  </si>
  <si>
    <t>Applied</t>
  </si>
  <si>
    <t>Previous Year</t>
  </si>
  <si>
    <t>Debits</t>
  </si>
  <si>
    <t>Credits</t>
  </si>
  <si>
    <t>(a)</t>
  </si>
  <si>
    <t>(b)</t>
  </si>
  <si>
    <t>(d)</t>
  </si>
  <si>
    <t>(e)</t>
  </si>
  <si>
    <t>(f)</t>
  </si>
  <si>
    <t>(g)</t>
  </si>
  <si>
    <t>(h)</t>
  </si>
  <si>
    <t>(i)</t>
  </si>
  <si>
    <t>Organization</t>
  </si>
  <si>
    <t>Franchises</t>
  </si>
  <si>
    <t>Lake, River and Other Intakes</t>
  </si>
  <si>
    <t>Wells and Springs</t>
  </si>
  <si>
    <t>Supply Mains</t>
  </si>
  <si>
    <t>Power Generation Equipment</t>
  </si>
  <si>
    <t>Pumping Equipment</t>
  </si>
  <si>
    <t>Water Treatment Equipment</t>
  </si>
  <si>
    <t>Services</t>
  </si>
  <si>
    <t>Meters and Meter Installations</t>
  </si>
  <si>
    <t>Hydrants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</si>
  <si>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</si>
  <si>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</si>
  <si>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</si>
  <si>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</si>
  <si>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</si>
  <si>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</si>
  <si>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 Equipment</t>
  </si>
  <si>
    <t>Miscellaneous Equipment</t>
  </si>
  <si>
    <t>Other Tangible Plant</t>
  </si>
  <si>
    <t>Totals</t>
  </si>
  <si>
    <t>WATER UTILITY PLANT ACCOUNTS</t>
  </si>
  <si>
    <t>PREVIOUS</t>
  </si>
  <si>
    <t>CURRENT</t>
  </si>
  <si>
    <t>YEAR</t>
  </si>
  <si>
    <t>ADDITIONS</t>
  </si>
  <si>
    <t>RETIREMENTS</t>
  </si>
  <si>
    <t>Land and Land Rights</t>
  </si>
  <si>
    <t>Total Water Plant</t>
  </si>
  <si>
    <t>Infiltration Galleries and Tunnels</t>
  </si>
  <si>
    <t>Transmission and Distribution Mains</t>
  </si>
  <si>
    <t>Distribution Reservoirs and Standpipes</t>
  </si>
  <si>
    <t>Other Plant and Miscellaneous Equipment</t>
  </si>
  <si>
    <t>Collecting and Impounding Reservoirs</t>
  </si>
  <si>
    <t>WASTEWATER UTILITY PLANT ACCOUNTS</t>
  </si>
  <si>
    <t>Collection Sewers - Force</t>
  </si>
  <si>
    <t>Collection Sewers - Gravity</t>
  </si>
  <si>
    <t>Special Collecting Structures</t>
  </si>
  <si>
    <t>Services to Customers</t>
  </si>
  <si>
    <t>Flow Measuring Devices</t>
  </si>
  <si>
    <t>Flow Measuring Installations</t>
  </si>
  <si>
    <t>Receiving Wells</t>
  </si>
  <si>
    <t>Treatment and Disposal Equipment</t>
  </si>
  <si>
    <t>Plant Sewers</t>
  </si>
  <si>
    <t>Outfall Sewer Lines</t>
  </si>
  <si>
    <t>Total Sewer Plant</t>
  </si>
  <si>
    <t>ANALYSIS OF ACCUMULATED DEPRECIATION BY PRIMARY ACCOUNT - WASTEWATER</t>
  </si>
  <si>
    <t>YEAR OF REPORT</t>
  </si>
  <si>
    <t>Water</t>
  </si>
  <si>
    <t>Sewer</t>
  </si>
  <si>
    <t>F-5</t>
  </si>
  <si>
    <t>Less:</t>
  </si>
  <si>
    <t>F-6</t>
  </si>
  <si>
    <t>CIAC</t>
  </si>
  <si>
    <t>Additions:</t>
  </si>
  <si>
    <t>Plus or Minus:</t>
  </si>
  <si>
    <t>(2)</t>
  </si>
  <si>
    <t>Water Utility</t>
  </si>
  <si>
    <t>Sewer Utility</t>
  </si>
  <si>
    <t>Reference</t>
  </si>
  <si>
    <t>Page</t>
  </si>
  <si>
    <t>Utility Plant in Service</t>
  </si>
  <si>
    <t>Subtotal</t>
  </si>
  <si>
    <t>Accumulated Amortization of</t>
  </si>
  <si>
    <t>Other (Specify)</t>
  </si>
  <si>
    <t>RATE BASE</t>
  </si>
  <si>
    <t>NET OPERATING INCOME</t>
  </si>
  <si>
    <t>ACHIEVED RATE OF RETURN</t>
  </si>
  <si>
    <t>(Net Operating Income/Rate Base)</t>
  </si>
  <si>
    <t>Notes:</t>
  </si>
  <si>
    <t>(1)</t>
  </si>
  <si>
    <t>Include only those Acquisition Adjustments that have been approved by the Commission.</t>
  </si>
  <si>
    <t xml:space="preserve">    in Aid of Construction</t>
  </si>
  <si>
    <t>Accumulated Amortization of Contributions</t>
  </si>
  <si>
    <t>Account</t>
  </si>
  <si>
    <t>Acquisition Adjustment (1)</t>
  </si>
  <si>
    <t xml:space="preserve">    Acquisition Adjustment (1)</t>
  </si>
  <si>
    <t>F-4</t>
  </si>
  <si>
    <t>F-8</t>
  </si>
  <si>
    <t>F-3</t>
  </si>
  <si>
    <t>Salary</t>
  </si>
  <si>
    <t>Charged Utility</t>
  </si>
  <si>
    <t>Principal Business Address</t>
  </si>
  <si>
    <t>Title</t>
  </si>
  <si>
    <t>Name</t>
  </si>
  <si>
    <t>Person to send</t>
  </si>
  <si>
    <t>correspondence:</t>
  </si>
  <si>
    <t>Person who prepared</t>
  </si>
  <si>
    <t>this report:</t>
  </si>
  <si>
    <t>Officers and Managers:</t>
  </si>
  <si>
    <t>Contacts:</t>
  </si>
  <si>
    <t>Report every corporation or person owning or holding directly or indirectly 5 percent or more</t>
  </si>
  <si>
    <t>of the voting securities of the reporting utility:</t>
  </si>
  <si>
    <t>in Utility</t>
  </si>
  <si>
    <t>Percent Ownership</t>
  </si>
  <si>
    <t>REPORT OF</t>
  </si>
  <si>
    <t>(Address)</t>
  </si>
  <si>
    <t>(County)</t>
  </si>
  <si>
    <t>For Year Ended</t>
  </si>
  <si>
    <t>Date Utility First Organized</t>
  </si>
  <si>
    <t>Telephone Number</t>
  </si>
  <si>
    <t>Location where books and records are located:</t>
  </si>
  <si>
    <t>INCOME STATEMENT</t>
  </si>
  <si>
    <t>Ref.</t>
  </si>
  <si>
    <t>Other</t>
  </si>
  <si>
    <t>Total</t>
  </si>
  <si>
    <t>Company</t>
  </si>
  <si>
    <t xml:space="preserve">  Residential</t>
  </si>
  <si>
    <t xml:space="preserve">  Commercial</t>
  </si>
  <si>
    <t xml:space="preserve">  Industrial</t>
  </si>
  <si>
    <t xml:space="preserve">  Multiple Family</t>
  </si>
  <si>
    <t xml:space="preserve">  Guaranteed Revenues</t>
  </si>
  <si>
    <t xml:space="preserve">  Other (Specify)</t>
  </si>
  <si>
    <t>Gross Revenue:</t>
  </si>
  <si>
    <t>Operation Expense</t>
  </si>
  <si>
    <t>Depreciation Expense</t>
  </si>
  <si>
    <t>Amortization Expense</t>
  </si>
  <si>
    <t>Taxes Other Than Income</t>
  </si>
  <si>
    <t>Income Taxes</t>
  </si>
  <si>
    <t xml:space="preserve">  Total Operating Expense</t>
  </si>
  <si>
    <t>Net Operating Income (Loss)</t>
  </si>
  <si>
    <t>Other Income:</t>
  </si>
  <si>
    <t xml:space="preserve">  Nonutility Income</t>
  </si>
  <si>
    <t>Other Deductions:</t>
  </si>
  <si>
    <t xml:space="preserve">  Miscellaneous Nonutility</t>
  </si>
  <si>
    <t xml:space="preserve">    Expenses</t>
  </si>
  <si>
    <t xml:space="preserve">  Interest Expense</t>
  </si>
  <si>
    <t>Net Income (Loss)</t>
  </si>
  <si>
    <t>W-3</t>
  </si>
  <si>
    <t>S-3</t>
  </si>
  <si>
    <t>F-7</t>
  </si>
  <si>
    <t xml:space="preserve">          Account Name</t>
  </si>
  <si>
    <t>Current Year</t>
  </si>
  <si>
    <t>F-5, W-1, S-1</t>
  </si>
  <si>
    <t>F-5, W-2, S-2</t>
  </si>
  <si>
    <t xml:space="preserve">  Accumulated Depreciation and Amortization (108)</t>
  </si>
  <si>
    <t xml:space="preserve">  Cash</t>
  </si>
  <si>
    <t xml:space="preserve">  Customer Accounts Receivable (141)</t>
  </si>
  <si>
    <t xml:space="preserve">  Other Assets (Specify)</t>
  </si>
  <si>
    <t xml:space="preserve">       Total Assets</t>
  </si>
  <si>
    <t xml:space="preserve">       Net Utility Plant</t>
  </si>
  <si>
    <t xml:space="preserve">                   Liabilities and Capital:</t>
  </si>
  <si>
    <t xml:space="preserve">                                 Assets:</t>
  </si>
  <si>
    <t xml:space="preserve">  Common Stock Issued (201)</t>
  </si>
  <si>
    <t xml:space="preserve">  Other Paid in Capital (211)</t>
  </si>
  <si>
    <t xml:space="preserve">  Retained Earnings (215)</t>
  </si>
  <si>
    <t xml:space="preserve">  Proprietary Capital (Proprietary and partnership</t>
  </si>
  <si>
    <t xml:space="preserve">     only) (218)</t>
  </si>
  <si>
    <t xml:space="preserve">       Total Capital</t>
  </si>
  <si>
    <t xml:space="preserve">  Long-Term Debt (224)</t>
  </si>
  <si>
    <t xml:space="preserve">  Accounts Payable (231)</t>
  </si>
  <si>
    <t xml:space="preserve">  Notes Payable (232)</t>
  </si>
  <si>
    <t xml:space="preserve">  Customer Deposits (235)</t>
  </si>
  <si>
    <t xml:space="preserve">  Accrued Taxes (236)</t>
  </si>
  <si>
    <t xml:space="preserve">  Other Liabilities (Specify) </t>
  </si>
  <si>
    <t xml:space="preserve">  Advances for Construction</t>
  </si>
  <si>
    <t xml:space="preserve">     Net (271 - 272)</t>
  </si>
  <si>
    <t xml:space="preserve">  Contributions in Aid of Construction -</t>
  </si>
  <si>
    <r>
      <t xml:space="preserve">       </t>
    </r>
    <r>
      <rPr>
        <b/>
        <sz val="10"/>
        <rFont val="Arial"/>
        <family val="2"/>
      </rPr>
      <t>Total Liabilities and Capital</t>
    </r>
  </si>
  <si>
    <t>NET UTILITY PLANT</t>
  </si>
  <si>
    <t xml:space="preserve">          Plant Accounts</t>
  </si>
  <si>
    <t xml:space="preserve">      (101 - 107) Inclusive</t>
  </si>
  <si>
    <t>W &amp; S Other Than</t>
  </si>
  <si>
    <t>Reporting</t>
  </si>
  <si>
    <t>Systems</t>
  </si>
  <si>
    <t>Utility Plant in Service (101)</t>
  </si>
  <si>
    <t>Construction Work in</t>
  </si>
  <si>
    <t xml:space="preserve">  Progress (105)</t>
  </si>
  <si>
    <t>Total Utility Plant</t>
  </si>
  <si>
    <t>ACCUMULATED DEPRECIATION AND AMORTIZATION OF UTILITY PLANT</t>
  </si>
  <si>
    <t xml:space="preserve">           Account 108</t>
  </si>
  <si>
    <t>Balance First of Year</t>
  </si>
  <si>
    <t>Credits During Year:</t>
  </si>
  <si>
    <t xml:space="preserve">  Accruals charged to</t>
  </si>
  <si>
    <t xml:space="preserve">    depreciation account</t>
  </si>
  <si>
    <t xml:space="preserve">  Salvage</t>
  </si>
  <si>
    <t>Debits During Year:</t>
  </si>
  <si>
    <t xml:space="preserve">  Book cost of plant retired</t>
  </si>
  <si>
    <t xml:space="preserve">  Cost of removal</t>
  </si>
  <si>
    <t xml:space="preserve">  Other debits (Specify)</t>
  </si>
  <si>
    <t xml:space="preserve">  Total debits</t>
  </si>
  <si>
    <t xml:space="preserve">  Other credits (Specify)</t>
  </si>
  <si>
    <t xml:space="preserve">  Total credits</t>
  </si>
  <si>
    <t>Balance End of Year</t>
  </si>
  <si>
    <t>F-2</t>
  </si>
  <si>
    <t>CAPITAL STOCK (201-204)</t>
  </si>
  <si>
    <t>Stock</t>
  </si>
  <si>
    <t>Preferred</t>
  </si>
  <si>
    <t>Shares authorized</t>
  </si>
  <si>
    <t>Shares issued and outstanding</t>
  </si>
  <si>
    <t>Total par value of stock issued</t>
  </si>
  <si>
    <t>Dividends declared per share for year</t>
  </si>
  <si>
    <t>RETAINED EARNINGS (215)</t>
  </si>
  <si>
    <t>Appropriated</t>
  </si>
  <si>
    <t>Un-Appropriated</t>
  </si>
  <si>
    <t>Balance first of year</t>
  </si>
  <si>
    <t>Changes during the year (specify):</t>
  </si>
  <si>
    <t>Balance end of year</t>
  </si>
  <si>
    <t>$</t>
  </si>
  <si>
    <t>PROPRIETARY CAPITAL (218)</t>
  </si>
  <si>
    <t>Partner</t>
  </si>
  <si>
    <t>LONG TERM DEBT (224)</t>
  </si>
  <si>
    <t>Interest</t>
  </si>
  <si>
    <t>Payments</t>
  </si>
  <si>
    <t xml:space="preserve">  Rate</t>
  </si>
  <si>
    <t>Description of Obligation</t>
  </si>
  <si>
    <t>(Including Nominal Date of Issue and Date of Maturity)</t>
  </si>
  <si>
    <t>Principal Per</t>
  </si>
  <si>
    <t xml:space="preserve">  Balance first of year</t>
  </si>
  <si>
    <t xml:space="preserve">  Accruals charged:</t>
  </si>
  <si>
    <t xml:space="preserve">     State ad valorem tax</t>
  </si>
  <si>
    <t xml:space="preserve">     Local property tax</t>
  </si>
  <si>
    <t xml:space="preserve">     Federal income tax</t>
  </si>
  <si>
    <t xml:space="preserve">     Regulatory assessment fee</t>
  </si>
  <si>
    <t xml:space="preserve">     State income tax</t>
  </si>
  <si>
    <t xml:space="preserve">     Other (Specify)</t>
  </si>
  <si>
    <t xml:space="preserve">     Total Taxes Accrued</t>
  </si>
  <si>
    <t xml:space="preserve">  Taxes Paid:</t>
  </si>
  <si>
    <t xml:space="preserve">  Balance end of year</t>
  </si>
  <si>
    <t>PAYMENTS FOR SERVICES RENDERED BY OTHER THAN EMPLOYEES</t>
  </si>
  <si>
    <t>year to any corporation, partnership, individual, or organization of any kind whatever, amounting to $500 or more.</t>
  </si>
  <si>
    <t>Report all information concerning rate, management, construction, advertising, labor relations, public relations, or</t>
  </si>
  <si>
    <t>other similar professional services rendered the respondent for which aggregate payments were made during the</t>
  </si>
  <si>
    <t>Amount</t>
  </si>
  <si>
    <t>Description of Service</t>
  </si>
  <si>
    <r>
      <t xml:space="preserve">           </t>
    </r>
    <r>
      <rPr>
        <u/>
        <sz val="10"/>
        <rFont val="Arial"/>
        <family val="2"/>
      </rPr>
      <t>Name of Recipient</t>
    </r>
  </si>
  <si>
    <t>TAXES ACCRUED (236)</t>
  </si>
  <si>
    <t>CONTRIBUTIONS IN AID OF CONSTRUCTION (271)</t>
  </si>
  <si>
    <t xml:space="preserve">  Add credits during year</t>
  </si>
  <si>
    <t xml:space="preserve">     Total</t>
  </si>
  <si>
    <t xml:space="preserve">  Deduct charges during year</t>
  </si>
  <si>
    <t xml:space="preserve">  Less Accumulated Amortization</t>
  </si>
  <si>
    <t xml:space="preserve">  Net CIAC</t>
  </si>
  <si>
    <t>ADDITIONS TO CONTRIBUTIONS IN AID OF CONSTRUCTION DURING YEAR (CREDITS)</t>
  </si>
  <si>
    <t>Report below all developers or contractors</t>
  </si>
  <si>
    <t>agreements from which cash or property was</t>
  </si>
  <si>
    <t>received during the year.</t>
  </si>
  <si>
    <t>Indicate</t>
  </si>
  <si>
    <t>"Cash" or</t>
  </si>
  <si>
    <t>"Property"</t>
  </si>
  <si>
    <t xml:space="preserve">         Description of Charge</t>
  </si>
  <si>
    <t>Number of</t>
  </si>
  <si>
    <t>Connections</t>
  </si>
  <si>
    <t>Charge per</t>
  </si>
  <si>
    <t>Connection</t>
  </si>
  <si>
    <t>Total Credits During Year</t>
  </si>
  <si>
    <t>WATER OPERATION AND MAINTENANCE EXPENSE</t>
  </si>
  <si>
    <t xml:space="preserve"> Salaries and Wages - Employees</t>
  </si>
  <si>
    <t xml:space="preserve"> Salaries and Wages - Officers, Directors and Majority Stockholders</t>
  </si>
  <si>
    <t xml:space="preserve"> Employee Pensions and Benefits</t>
  </si>
  <si>
    <t xml:space="preserve"> Purchased Water</t>
  </si>
  <si>
    <t xml:space="preserve"> Purchased Power</t>
  </si>
  <si>
    <t xml:space="preserve"> Fuel for Power Production</t>
  </si>
  <si>
    <t xml:space="preserve"> Chemicals</t>
  </si>
  <si>
    <t xml:space="preserve"> Materials and Supplies</t>
  </si>
  <si>
    <t xml:space="preserve"> Contractual Services</t>
  </si>
  <si>
    <t xml:space="preserve"> Rents</t>
  </si>
  <si>
    <t xml:space="preserve"> Transportation Expense</t>
  </si>
  <si>
    <t xml:space="preserve"> Insurance Expense</t>
  </si>
  <si>
    <t xml:space="preserve"> Regulatory Commission Expenses</t>
  </si>
  <si>
    <t xml:space="preserve"> Bad Debt Expense</t>
  </si>
  <si>
    <t xml:space="preserve"> Miscellaneous Expenses</t>
  </si>
  <si>
    <t>Total Water Operation and Maintenance Expense</t>
  </si>
  <si>
    <t>WATER CUSTOMERS</t>
  </si>
  <si>
    <t>Description</t>
  </si>
  <si>
    <t>Number</t>
  </si>
  <si>
    <t>First of Year</t>
  </si>
  <si>
    <t>Additions</t>
  </si>
  <si>
    <t>Disconnects</t>
  </si>
  <si>
    <t>End of year</t>
  </si>
  <si>
    <t>Metered Customers:</t>
  </si>
  <si>
    <t>5/8 X 3/4"</t>
  </si>
  <si>
    <t>1-1/2"</t>
  </si>
  <si>
    <t>2-1/2"</t>
  </si>
  <si>
    <t xml:space="preserve">    1"</t>
  </si>
  <si>
    <t xml:space="preserve">   2"</t>
  </si>
  <si>
    <t xml:space="preserve">   3"</t>
  </si>
  <si>
    <t xml:space="preserve">  Other (Specify):</t>
  </si>
  <si>
    <t>Unmetered Customers</t>
  </si>
  <si>
    <t>Total Customers</t>
  </si>
  <si>
    <t>PUMPING AND PURCHASED WATER STATISTICS</t>
  </si>
  <si>
    <t>(c)</t>
  </si>
  <si>
    <t>WATER</t>
  </si>
  <si>
    <t>WATER PUMPED</t>
  </si>
  <si>
    <t>TOTAL WATER</t>
  </si>
  <si>
    <t>WATER SOLD</t>
  </si>
  <si>
    <t>TO</t>
  </si>
  <si>
    <t>PURCHASED</t>
  </si>
  <si>
    <t>FROM WELLS</t>
  </si>
  <si>
    <t>FOR RESALE</t>
  </si>
  <si>
    <t>AND PUMPED</t>
  </si>
  <si>
    <t>CUSTOMERS</t>
  </si>
  <si>
    <t>(Omit 000's)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</si>
  <si>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</si>
  <si>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</si>
  <si>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</si>
  <si>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</si>
  <si>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</si>
  <si>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</si>
  <si>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</si>
  <si>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</si>
  <si>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</si>
  <si>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</si>
  <si>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</si>
  <si>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</si>
  <si>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for year</t>
  </si>
  <si>
    <t>If water is purchased for resale, indicate the following:</t>
  </si>
  <si>
    <t xml:space="preserve">   Vendor</t>
  </si>
  <si>
    <t xml:space="preserve">   Point of delivery</t>
  </si>
  <si>
    <t>If water is sold to other water utilities for redistribution, list names of such utilities below:</t>
  </si>
  <si>
    <t>W-4</t>
  </si>
  <si>
    <t>WELLS AND WELL PUMPS</t>
  </si>
  <si>
    <t>Year Constructed</t>
  </si>
  <si>
    <t>Types of Well Construction and Casing</t>
  </si>
  <si>
    <t>Depth of Wells</t>
  </si>
  <si>
    <t>Diameter of Wells</t>
  </si>
  <si>
    <t>Pump - GPM</t>
  </si>
  <si>
    <t>Motor - HP</t>
  </si>
  <si>
    <t>Auxilliary Power</t>
  </si>
  <si>
    <t>Yield of Wells in GPD</t>
  </si>
  <si>
    <t>RESERVOIRS</t>
  </si>
  <si>
    <t>Description (steel, concrete or pneumatic)</t>
  </si>
  <si>
    <t>Capacity of Tank</t>
  </si>
  <si>
    <t>Ground or Elevated</t>
  </si>
  <si>
    <t>HIGH SERVICE PUMPING</t>
  </si>
  <si>
    <t>Manufacturer</t>
  </si>
  <si>
    <t>Type</t>
  </si>
  <si>
    <t>Rated Horsepower</t>
  </si>
  <si>
    <t>Capacity in GPM</t>
  </si>
  <si>
    <t>Average Number of Hours Operated Per Day</t>
  </si>
  <si>
    <t>SOURCE OF SUPPLY</t>
  </si>
  <si>
    <t>List for each source of supply:</t>
  </si>
  <si>
    <t>Gallons per day of source</t>
  </si>
  <si>
    <t>Type of Source</t>
  </si>
  <si>
    <t>WATER TREATMENT FACILITIES</t>
  </si>
  <si>
    <t>List for each water treatment facility:</t>
  </si>
  <si>
    <t>Make</t>
  </si>
  <si>
    <t>Gallons per day capacity</t>
  </si>
  <si>
    <t>Method of Measurement</t>
  </si>
  <si>
    <t>OTHER WATER SYSTEM INFORMATION</t>
  </si>
  <si>
    <t>Furnish information below for each system not physically connected with another facility.  A separate</t>
  </si>
  <si>
    <t>page should be used where necessary.</t>
  </si>
  <si>
    <t>1.  Present ERC's* now being served</t>
  </si>
  <si>
    <t>2.  Present ERC's* that system can efficiently serve</t>
  </si>
  <si>
    <t>3.  Estimated annual increase in ERC's*</t>
  </si>
  <si>
    <t>4.  List fire fighting facilities and capacities</t>
  </si>
  <si>
    <t>*  ERC = (Total Gallons Sold / 365 days) / 350 Gallons Per Day</t>
  </si>
  <si>
    <t>SEWER OPERATION AND MAINTENANCE EXPENSE</t>
  </si>
  <si>
    <t xml:space="preserve"> Sludge Removal Expense</t>
  </si>
  <si>
    <t>Total Sewer Operation and Maintenance Expense</t>
  </si>
  <si>
    <t xml:space="preserve"> Purchased Sewage  Treatment</t>
  </si>
  <si>
    <t>SEWER CUSTOMERS</t>
  </si>
  <si>
    <t xml:space="preserve">  Customers By Water Meter Size:</t>
  </si>
  <si>
    <t>PUMPING EQUIPMENT</t>
  </si>
  <si>
    <t>Give full particulars concerning inactive connections</t>
  </si>
  <si>
    <t>Lift station number</t>
  </si>
  <si>
    <t>Year installed</t>
  </si>
  <si>
    <t>Rated capacity</t>
  </si>
  <si>
    <t>Size</t>
  </si>
  <si>
    <t>Power:</t>
  </si>
  <si>
    <t xml:space="preserve">  Electric</t>
  </si>
  <si>
    <t xml:space="preserve">  Mechanical</t>
  </si>
  <si>
    <t>Nameplate data of motor</t>
  </si>
  <si>
    <t>SERVICE CONNECTIONS</t>
  </si>
  <si>
    <t>Size (Inches)</t>
  </si>
  <si>
    <t>Type (PVC, VCP, etc.)</t>
  </si>
  <si>
    <t>Average length</t>
  </si>
  <si>
    <t>Number of active service connections</t>
  </si>
  <si>
    <t>Added during year</t>
  </si>
  <si>
    <t>Retired during year</t>
  </si>
  <si>
    <t>Beginning of year</t>
  </si>
  <si>
    <t>COLLECTING AND FORCE MAINS AND MANHOLES</t>
  </si>
  <si>
    <t>Length of main (nearest foot):</t>
  </si>
  <si>
    <t xml:space="preserve">  Beginning of year</t>
  </si>
  <si>
    <t xml:space="preserve">  Added during year</t>
  </si>
  <si>
    <t xml:space="preserve">  Retired during year</t>
  </si>
  <si>
    <t xml:space="preserve">  End of year</t>
  </si>
  <si>
    <t>Number:</t>
  </si>
  <si>
    <t>Type of main</t>
  </si>
  <si>
    <t>S-4</t>
  </si>
  <si>
    <t>Collecting Mains</t>
  </si>
  <si>
    <t>Force Mains</t>
  </si>
  <si>
    <t>"Steel" or "Concrete"</t>
  </si>
  <si>
    <t>Total Capacity</t>
  </si>
  <si>
    <t>Average Daily Flow</t>
  </si>
  <si>
    <t>Effluent Disposal</t>
  </si>
  <si>
    <t>Total Gallons of Sewage Treated</t>
  </si>
  <si>
    <t>TREATMENT PLANT</t>
  </si>
  <si>
    <t>Capacity</t>
  </si>
  <si>
    <t>Motor:  Manufacturer</t>
  </si>
  <si>
    <t xml:space="preserve">           Horsepower</t>
  </si>
  <si>
    <t>Power (Electric or Mechanical)</t>
  </si>
  <si>
    <t>2.  Maximum number of ERC's* which can be served</t>
  </si>
  <si>
    <t>1.  Present number of ERC's* being served</t>
  </si>
  <si>
    <t>5. If present systems do not meet present environmental requirements, submit the following:</t>
  </si>
  <si>
    <t xml:space="preserve">    a.  Evaluation of the present plant or plants in regard to meeting the requirements.</t>
  </si>
  <si>
    <t xml:space="preserve">    b.  Plans for funding and construction of the required upgrading.</t>
  </si>
  <si>
    <t xml:space="preserve">    c.  When will construction begin?</t>
  </si>
  <si>
    <t>6.  In what percent of your certificated area have service connections been installed?</t>
  </si>
  <si>
    <t>%</t>
  </si>
  <si>
    <t>OTHER SEWER SYSTEM INFORMATION</t>
  </si>
  <si>
    <t>MASTER LIFT STATION PUMPS</t>
  </si>
  <si>
    <t>S-5</t>
  </si>
  <si>
    <t>State of</t>
  </si>
  <si>
    <t>County of</t>
  </si>
  <si>
    <t>of</t>
  </si>
  <si>
    <t>information, and belief, all statements of fact contained in the said report are true and</t>
  </si>
  <si>
    <t>the  said  report is a correct  statement of  the business  affairs  of  the above named</t>
  </si>
  <si>
    <t>respondent in respect  to each and  every matter set  forth therein  during  the period</t>
  </si>
  <si>
    <t>CERTIFICATION</t>
  </si>
  <si>
    <t xml:space="preserve">    makes oath and says that</t>
  </si>
  <si>
    <t>(Name of affiant)</t>
  </si>
  <si>
    <t>(Official title of affiant)</t>
  </si>
  <si>
    <t>;</t>
  </si>
  <si>
    <t>(Exact legal title or name of respondent)</t>
  </si>
  <si>
    <t xml:space="preserve">(Signature of affiant)               </t>
  </si>
  <si>
    <t xml:space="preserve">     Subscribed and sworn to before me, a </t>
  </si>
  <si>
    <t>in and for the State and County named, this</t>
  </si>
  <si>
    <t>day of</t>
  </si>
  <si>
    <t xml:space="preserve">     My commission expires </t>
  </si>
  <si>
    <t>(Signature of oath administer)</t>
  </si>
  <si>
    <t>C-1</t>
  </si>
  <si>
    <t>Rate</t>
  </si>
  <si>
    <t xml:space="preserve">  Utility Plant in Service (101 - 105)</t>
  </si>
  <si>
    <t xml:space="preserve">  Preferred Stock Issued (204)</t>
  </si>
  <si>
    <t>Par or stated value per share</t>
  </si>
  <si>
    <t xml:space="preserve">  Net Income/(Loss)</t>
  </si>
  <si>
    <t>NOT</t>
  </si>
  <si>
    <t>REQUIRED</t>
  </si>
  <si>
    <t>connections are installed</t>
  </si>
  <si>
    <t>5. List percent of certificated area where service</t>
  </si>
  <si>
    <t>and/or expansion?</t>
  </si>
  <si>
    <t>6.  What is the current need for system upgrading</t>
  </si>
  <si>
    <t>7.  What are plans for future system upgrading</t>
  </si>
  <si>
    <t>8.  Have questions 6 and 7 been discussed with an</t>
  </si>
  <si>
    <t>engineer (if so, state name and address)</t>
  </si>
  <si>
    <t>CLASS "C"</t>
  </si>
  <si>
    <t>WATER and/or SEWER UTILITY</t>
  </si>
  <si>
    <t>ANNUAL REPORT</t>
  </si>
  <si>
    <t>OF</t>
  </si>
  <si>
    <t>Exact Legal Name of Respondent</t>
  </si>
  <si>
    <t>that he/she has examined  the foregoing report; that to the best of his/her knowledge,</t>
  </si>
  <si>
    <t>he/she is</t>
  </si>
  <si>
    <t>TABLE OF CONTENTS</t>
  </si>
  <si>
    <t>Financial Section</t>
  </si>
  <si>
    <t>Identification</t>
  </si>
  <si>
    <t>Income Statement</t>
  </si>
  <si>
    <t>Balance Sheet</t>
  </si>
  <si>
    <t>Net Utility Plant</t>
  </si>
  <si>
    <t>Accumulated Depreciation and Amortization of Utility Plant</t>
  </si>
  <si>
    <t>Capital Stock</t>
  </si>
  <si>
    <t>Retained Earnings</t>
  </si>
  <si>
    <t>Proprietary Capital</t>
  </si>
  <si>
    <t>Long Term Debt</t>
  </si>
  <si>
    <t>Taxes Accrued</t>
  </si>
  <si>
    <t>Payments for Services Rendered by Other Than Employees</t>
  </si>
  <si>
    <t>Contributions in Aid of Construction</t>
  </si>
  <si>
    <t>Water Operating Section</t>
  </si>
  <si>
    <t>Water Utility Plant Accounts</t>
  </si>
  <si>
    <t>Water Operation and Maintenance Expense</t>
  </si>
  <si>
    <t>Water Customers</t>
  </si>
  <si>
    <t>Pumping and Purchased Water Statistics</t>
  </si>
  <si>
    <t>Wells and Well Pumps, Reservoirs, and High Service Pumping</t>
  </si>
  <si>
    <t>Sewer Operating System</t>
  </si>
  <si>
    <t>Sewer Utility Plant Accounts</t>
  </si>
  <si>
    <t>Analysis of Accumulated Depreciation by Primary Account - Sewer</t>
  </si>
  <si>
    <t>Analysis of Accumulated Depreciation by Primary Account - Water</t>
  </si>
  <si>
    <t>Sewer Operation and Maintenance Expense</t>
  </si>
  <si>
    <t>Sewer Customers</t>
  </si>
  <si>
    <t>Pumping Equipment, Collecting and Force Mains and Manholes</t>
  </si>
  <si>
    <t>Other Sewer System Information</t>
  </si>
  <si>
    <t>Certification Section</t>
  </si>
  <si>
    <t>W-1</t>
  </si>
  <si>
    <t>W-2</t>
  </si>
  <si>
    <t>W-5</t>
  </si>
  <si>
    <t>W-6</t>
  </si>
  <si>
    <t>S-1</t>
  </si>
  <si>
    <t>S-2</t>
  </si>
  <si>
    <t>Certification</t>
  </si>
  <si>
    <t>F-1</t>
  </si>
  <si>
    <t>Other Water System Information</t>
  </si>
  <si>
    <t>1.</t>
  </si>
  <si>
    <t>Interpret all accounting words and phrases in accordance with the USOA.</t>
  </si>
  <si>
    <t>3.</t>
  </si>
  <si>
    <t>a previous annual report.  Enter the word "None" where it truly and completely</t>
  </si>
  <si>
    <t>states the fact.</t>
  </si>
  <si>
    <t>2.</t>
  </si>
  <si>
    <t>4.</t>
  </si>
  <si>
    <t xml:space="preserve">Regulatory Utility Commissioners Uniform System of Accounts for Water </t>
  </si>
  <si>
    <t>and/or Sewer Utilities.</t>
  </si>
  <si>
    <t>For any question, section, or page which is not applicable to the respondent,</t>
  </si>
  <si>
    <t>5.</t>
  </si>
  <si>
    <t>6.</t>
  </si>
  <si>
    <t>7.</t>
  </si>
  <si>
    <t>may be added provided the format of the added schedule matches the format</t>
  </si>
  <si>
    <t>8.</t>
  </si>
  <si>
    <t xml:space="preserve">                     Tyler Building Floor 4B</t>
  </si>
  <si>
    <t xml:space="preserve">                     P. O. Box 1197</t>
  </si>
  <si>
    <t xml:space="preserve">                     804/371-9700</t>
  </si>
  <si>
    <t xml:space="preserve">                     Richmond, Virginia  23218</t>
  </si>
  <si>
    <t>Prepare  this report  in conformity  with the 1996  National Association of</t>
  </si>
  <si>
    <t>Complete each  question fully and accurately, even if it has been answered in</t>
  </si>
  <si>
    <t>If  there  is  not  enough  room on any  schedule, an additional  page or pages</t>
  </si>
  <si>
    <t>of  the  schedule  with  not enough room.  Such a schedule  should reference</t>
  </si>
  <si>
    <t>the report.</t>
  </si>
  <si>
    <t>The report should be filled out in duplicate and one copy returned by April 1st</t>
  </si>
  <si>
    <t>of the year following the date of the report.  The report should be returned to:</t>
  </si>
  <si>
    <t>the  appropriate schedules, state the  name of the utility, and state the year of</t>
  </si>
  <si>
    <t>Where dates are called for,  the  month and day should be  stated as well as</t>
  </si>
  <si>
    <t>report should be shown in units of dollars adjusted to accord with footings.</t>
  </si>
  <si>
    <t>Complete this report by means which result in a permanent record.  This should</t>
  </si>
  <si>
    <t>Accumulated</t>
  </si>
  <si>
    <t>4.  State any plans and estimated completion dates for any enlargements of this system</t>
  </si>
  <si>
    <t>*  ERC = (Total Gallons Treated / 365 days) / 275 Gallons Per Day</t>
  </si>
  <si>
    <t>Accumulated Depreciation and</t>
  </si>
  <si>
    <t>Amortization</t>
  </si>
  <si>
    <t>YEAR ENDED</t>
  </si>
  <si>
    <t>[(b) + (c)]</t>
  </si>
  <si>
    <t xml:space="preserve">be ink, typewriter or  computer.  Money  items (except averages)  throughout the </t>
  </si>
  <si>
    <t xml:space="preserve">the year.  </t>
  </si>
  <si>
    <t>enter the words "Not Applicable" or "NA".  Do not omit any pages.</t>
  </si>
  <si>
    <t>Note:  Total Gallons Treated includes both sewage treated and purchased sewage treatment.</t>
  </si>
  <si>
    <t>Structures and Improvements</t>
  </si>
  <si>
    <t xml:space="preserve">    </t>
  </si>
  <si>
    <t>from and including January 1, xxxx, to and including December 31, xxxx.</t>
  </si>
  <si>
    <t xml:space="preserve">  Total Gross Revenue</t>
  </si>
  <si>
    <t>101-105</t>
  </si>
  <si>
    <t>Balance Sheet Date</t>
  </si>
  <si>
    <t>Cash Working Capital (2)</t>
  </si>
  <si>
    <t>(f-g+h=i)</t>
  </si>
  <si>
    <t>Make or type and nameplate data of pump</t>
  </si>
  <si>
    <t>Common Stock</t>
  </si>
  <si>
    <t>Proprietor Or Partner</t>
  </si>
  <si>
    <t>SCHEDULE OF YEAR END RATE BASE</t>
  </si>
  <si>
    <t>GENERAL INSTRUCTIONS</t>
  </si>
  <si>
    <t>COMPARATIVE BALANCE SHEET</t>
  </si>
  <si>
    <t>Report below all capacity charges, main extension charges and</t>
  </si>
  <si>
    <t>customer connection charges (tap fees) received during the year.</t>
  </si>
  <si>
    <t>Previous</t>
  </si>
  <si>
    <t>Year</t>
  </si>
  <si>
    <t>Retirements</t>
  </si>
  <si>
    <t>Current</t>
  </si>
  <si>
    <t xml:space="preserve">     Total Taxes Paid</t>
  </si>
  <si>
    <t>FOR THE</t>
  </si>
  <si>
    <t>Manholes</t>
  </si>
  <si>
    <t xml:space="preserve">                     Virginia State Corporation Commission</t>
  </si>
  <si>
    <t>1/9th of Total Operation &amp; Maintenance Expense if Company bills in arrears.</t>
  </si>
  <si>
    <t xml:space="preserve">December 31, </t>
  </si>
  <si>
    <t>Motors</t>
  </si>
  <si>
    <t>Pumps</t>
  </si>
  <si>
    <t xml:space="preserve">                     Division of Utility Accounting and Finance</t>
  </si>
  <si>
    <r>
      <rPr>
        <sz val="11"/>
        <color theme="10"/>
        <rFont val="Arial"/>
        <family val="2"/>
      </rPr>
      <t xml:space="preserve">                   </t>
    </r>
    <r>
      <rPr>
        <sz val="11"/>
        <color rgb="FF0070C0"/>
        <rFont val="Arial"/>
        <family val="2"/>
      </rPr>
      <t xml:space="preserve">  </t>
    </r>
    <r>
      <rPr>
        <u/>
        <sz val="11"/>
        <color rgb="FF0070C0"/>
        <rFont val="Arial"/>
        <family val="2"/>
      </rPr>
      <t>accounting@scc.virginia.gov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</si>
</sst>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0&quot;_);_(@_)"/>
    <numFmt numFmtId="165" formatCode="_(* #,##0_);_(* \(#,##0\);_(* &quot;0&quot;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00000_);_(* \(#,##0.000000\);_(* &quot;-&quot;??_);_(@_)"/>
    <numFmt numFmtId="169" formatCode="&quot;$&quot;#,##0"/>
    <numFmt numFmtId="170" formatCode="&quot;$&quot;#,##0;[Red]&quot;$&quot;#,##0"/>
    <numFmt numFmtId="171" formatCode="mmmm\ d\,\ yyyy"/>
  </numFmts>
  <fonts count="27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u val="singleAccounting"/>
      <sz val="11"/>
      <name val="Arial"/>
      <family val="2"/>
    </font>
    <font>
      <u val="doubleAccounting"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Accounting"/>
      <sz val="9"/>
      <name val="Arial"/>
      <family val="2"/>
    </font>
    <font>
      <u val="doubleAccounting"/>
      <sz val="9"/>
      <name val="Arial"/>
      <family val="2"/>
    </font>
    <font>
      <u/>
      <sz val="9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  <font>
      <u/>
      <sz val="11"/>
      <color theme="10"/>
      <name val="Arial"/>
      <family val="2"/>
    </font>
    <font>
      <sz val="11"/>
      <color theme="10"/>
      <name val="Arial"/>
      <family val="2"/>
    </font>
    <font>
      <sz val="11"/>
      <color rgb="FF0070C0"/>
      <name val="Arial"/>
      <family val="2"/>
    </font>
    <font>
      <u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821">
    <xf numFmtId="0" fontId="0" fillId="0" borderId="0" xfId="0"/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 applyAlignment="1">
      <alignment horizontal="left"/>
    </xf>
    <xf numFmtId="164" fontId="4" fillId="0" borderId="1" xfId="0" applyNumberFormat="1" applyFont="1" applyBorder="1"/>
    <xf numFmtId="164" fontId="4" fillId="0" borderId="8" xfId="0" applyNumberFormat="1" applyFont="1" applyBorder="1"/>
    <xf numFmtId="165" fontId="4" fillId="0" borderId="12" xfId="0" applyNumberFormat="1" applyFont="1" applyBorder="1"/>
    <xf numFmtId="165" fontId="4" fillId="0" borderId="8" xfId="0" applyNumberFormat="1" applyFont="1" applyBorder="1"/>
    <xf numFmtId="165" fontId="4" fillId="0" borderId="7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0" fontId="5" fillId="0" borderId="8" xfId="0" applyFont="1" applyBorder="1"/>
    <xf numFmtId="165" fontId="6" fillId="0" borderId="8" xfId="0" applyNumberFormat="1" applyFont="1" applyBorder="1"/>
    <xf numFmtId="164" fontId="4" fillId="0" borderId="13" xfId="0" applyNumberFormat="1" applyFont="1" applyBorder="1"/>
    <xf numFmtId="164" fontId="7" fillId="0" borderId="8" xfId="0" applyNumberFormat="1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11" xfId="0" applyFont="1" applyBorder="1"/>
    <xf numFmtId="165" fontId="5" fillId="0" borderId="8" xfId="0" applyNumberFormat="1" applyFont="1" applyBorder="1"/>
    <xf numFmtId="165" fontId="5" fillId="0" borderId="7" xfId="0" applyNumberFormat="1" applyFont="1" applyBorder="1"/>
    <xf numFmtId="9" fontId="4" fillId="0" borderId="7" xfId="3" applyFont="1" applyBorder="1" applyAlignment="1">
      <alignment horizontal="left"/>
    </xf>
    <xf numFmtId="164" fontId="4" fillId="0" borderId="0" xfId="0" applyNumberFormat="1" applyFont="1" applyBorder="1"/>
    <xf numFmtId="10" fontId="4" fillId="0" borderId="1" xfId="3" applyNumberFormat="1" applyFont="1" applyBorder="1"/>
    <xf numFmtId="165" fontId="4" fillId="0" borderId="1" xfId="1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5" fillId="0" borderId="7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3" fillId="0" borderId="11" xfId="0" applyFont="1" applyBorder="1"/>
    <xf numFmtId="0" fontId="2" fillId="0" borderId="4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6" fontId="9" fillId="0" borderId="6" xfId="2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3" fillId="0" borderId="0" xfId="0" quotePrefix="1" applyFont="1" applyAlignment="1">
      <alignment vertical="center"/>
    </xf>
    <xf numFmtId="0" fontId="0" fillId="0" borderId="11" xfId="0" applyBorder="1" applyAlignment="1">
      <alignment vertical="center"/>
    </xf>
    <xf numFmtId="9" fontId="3" fillId="0" borderId="9" xfId="3" applyFont="1" applyBorder="1" applyAlignment="1">
      <alignment horizontal="center" vertical="center"/>
    </xf>
    <xf numFmtId="10" fontId="9" fillId="0" borderId="6" xfId="3" applyNumberFormat="1" applyFont="1" applyBorder="1" applyAlignment="1">
      <alignment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7" xfId="0" applyBorder="1" applyAlignment="1">
      <alignment horizontal="center"/>
    </xf>
    <xf numFmtId="0" fontId="0" fillId="0" borderId="1" xfId="0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165" fontId="4" fillId="0" borderId="0" xfId="0" applyNumberFormat="1" applyFont="1" applyBorder="1"/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66" fontId="4" fillId="0" borderId="1" xfId="2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165" fontId="4" fillId="0" borderId="10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6" fontId="4" fillId="0" borderId="4" xfId="2" applyNumberFormat="1" applyFont="1" applyBorder="1" applyAlignment="1">
      <alignment vertical="center"/>
    </xf>
    <xf numFmtId="166" fontId="4" fillId="0" borderId="0" xfId="2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7" fontId="4" fillId="0" borderId="1" xfId="1" applyNumberFormat="1" applyFont="1" applyBorder="1"/>
    <xf numFmtId="164" fontId="2" fillId="0" borderId="0" xfId="0" applyNumberFormat="1" applyFont="1" applyAlignment="1">
      <alignment horizontal="left"/>
    </xf>
    <xf numFmtId="164" fontId="3" fillId="0" borderId="1" xfId="0" applyNumberFormat="1" applyFont="1" applyBorder="1"/>
    <xf numFmtId="164" fontId="0" fillId="0" borderId="0" xfId="0" applyNumberFormat="1"/>
    <xf numFmtId="164" fontId="3" fillId="0" borderId="0" xfId="0" applyNumberFormat="1" applyFont="1"/>
    <xf numFmtId="164" fontId="3" fillId="0" borderId="3" xfId="0" applyNumberFormat="1" applyFont="1" applyBorder="1"/>
    <xf numFmtId="164" fontId="2" fillId="0" borderId="4" xfId="0" applyNumberFormat="1" applyFont="1" applyBorder="1" applyAlignment="1">
      <alignment horizontal="center"/>
    </xf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 applyAlignment="1">
      <alignment horizontal="center"/>
    </xf>
    <xf numFmtId="164" fontId="3" fillId="0" borderId="10" xfId="0" applyNumberFormat="1" applyFont="1" applyBorder="1"/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3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164" fontId="4" fillId="0" borderId="8" xfId="0" applyNumberFormat="1" applyFont="1" applyBorder="1" applyAlignment="1">
      <alignment horizontal="left"/>
    </xf>
    <xf numFmtId="164" fontId="4" fillId="0" borderId="7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left"/>
    </xf>
    <xf numFmtId="164" fontId="4" fillId="0" borderId="14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horizontal="left"/>
    </xf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3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4" fillId="0" borderId="4" xfId="2" applyNumberFormat="1" applyFont="1" applyBorder="1"/>
    <xf numFmtId="164" fontId="4" fillId="0" borderId="0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1" xfId="2" applyNumberFormat="1" applyFont="1" applyBorder="1"/>
    <xf numFmtId="164" fontId="5" fillId="0" borderId="8" xfId="0" applyNumberFormat="1" applyFont="1" applyBorder="1"/>
    <xf numFmtId="164" fontId="5" fillId="0" borderId="7" xfId="0" applyNumberFormat="1" applyFont="1" applyBorder="1"/>
    <xf numFmtId="164" fontId="4" fillId="0" borderId="12" xfId="2" applyNumberFormat="1" applyFont="1" applyBorder="1"/>
    <xf numFmtId="164" fontId="4" fillId="0" borderId="0" xfId="2" applyNumberFormat="1" applyFont="1" applyBorder="1"/>
    <xf numFmtId="164" fontId="6" fillId="0" borderId="8" xfId="0" applyNumberFormat="1" applyFont="1" applyBorder="1"/>
    <xf numFmtId="164" fontId="0" fillId="0" borderId="0" xfId="0" applyNumberFormat="1" applyAlignment="1">
      <alignment horizontal="left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left"/>
    </xf>
    <xf numFmtId="167" fontId="4" fillId="0" borderId="11" xfId="1" applyNumberFormat="1" applyFont="1" applyBorder="1"/>
    <xf numFmtId="164" fontId="3" fillId="0" borderId="0" xfId="0" applyNumberFormat="1" applyFont="1" applyBorder="1"/>
    <xf numFmtId="167" fontId="4" fillId="0" borderId="0" xfId="1" applyNumberFormat="1" applyFont="1" applyBorder="1"/>
    <xf numFmtId="167" fontId="4" fillId="0" borderId="5" xfId="1" applyNumberFormat="1" applyFont="1" applyBorder="1"/>
    <xf numFmtId="164" fontId="3" fillId="0" borderId="14" xfId="0" applyNumberFormat="1" applyFont="1" applyBorder="1"/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165" fontId="5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65" fontId="5" fillId="0" borderId="5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65" fontId="4" fillId="0" borderId="15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6" fontId="4" fillId="0" borderId="4" xfId="2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5" fontId="2" fillId="0" borderId="0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4" fillId="0" borderId="5" xfId="0" applyNumberFormat="1" applyFont="1" applyBorder="1" applyAlignment="1">
      <alignment horizontal="center" vertical="center"/>
    </xf>
    <xf numFmtId="166" fontId="4" fillId="0" borderId="1" xfId="2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vertical="center"/>
    </xf>
    <xf numFmtId="49" fontId="4" fillId="0" borderId="4" xfId="2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166" fontId="4" fillId="0" borderId="0" xfId="2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" xfId="2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165" fontId="4" fillId="0" borderId="12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64" fontId="4" fillId="0" borderId="16" xfId="2" applyNumberFormat="1" applyFont="1" applyBorder="1"/>
    <xf numFmtId="164" fontId="4" fillId="0" borderId="13" xfId="2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164" fontId="9" fillId="0" borderId="6" xfId="2" applyNumberFormat="1" applyFont="1" applyBorder="1" applyAlignment="1">
      <alignment vertical="center"/>
    </xf>
    <xf numFmtId="10" fontId="0" fillId="0" borderId="0" xfId="3" applyNumberFormat="1" applyFont="1" applyAlignment="1">
      <alignment vertical="center"/>
    </xf>
    <xf numFmtId="168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vertical="center"/>
    </xf>
    <xf numFmtId="165" fontId="12" fillId="0" borderId="10" xfId="0" applyNumberFormat="1" applyFont="1" applyBorder="1" applyAlignment="1">
      <alignment vertical="center"/>
    </xf>
    <xf numFmtId="165" fontId="13" fillId="0" borderId="1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65" fontId="12" fillId="0" borderId="4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164" fontId="14" fillId="0" borderId="8" xfId="0" applyNumberFormat="1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14" fillId="0" borderId="11" xfId="0" applyNumberFormat="1" applyFont="1" applyBorder="1" applyAlignment="1">
      <alignment vertical="center"/>
    </xf>
    <xf numFmtId="164" fontId="14" fillId="0" borderId="5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5" fontId="4" fillId="0" borderId="3" xfId="0" applyNumberFormat="1" applyFont="1" applyBorder="1" applyAlignment="1">
      <alignment horizontal="center" vertical="center"/>
    </xf>
    <xf numFmtId="167" fontId="0" fillId="0" borderId="0" xfId="1" applyNumberFormat="1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4" fillId="0" borderId="7" xfId="1" applyNumberFormat="1" applyFont="1" applyBorder="1"/>
    <xf numFmtId="167" fontId="4" fillId="0" borderId="8" xfId="1" applyNumberFormat="1" applyFont="1" applyBorder="1"/>
    <xf numFmtId="0" fontId="0" fillId="0" borderId="0" xfId="0" quotePrefix="1" applyAlignment="1">
      <alignment vertical="center"/>
    </xf>
    <xf numFmtId="164" fontId="4" fillId="0" borderId="1" xfId="2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center"/>
    </xf>
    <xf numFmtId="164" fontId="2" fillId="0" borderId="11" xfId="0" quotePrefix="1" applyNumberFormat="1" applyFont="1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166" fontId="4" fillId="0" borderId="0" xfId="2" applyNumberFormat="1" applyFont="1" applyBorder="1"/>
    <xf numFmtId="9" fontId="4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/>
    <xf numFmtId="0" fontId="20" fillId="0" borderId="8" xfId="0" applyFont="1" applyBorder="1" applyAlignment="1">
      <alignment horizontal="center"/>
    </xf>
    <xf numFmtId="0" fontId="20" fillId="0" borderId="8" xfId="0" quotePrefix="1" applyFont="1" applyBorder="1" applyAlignment="1">
      <alignment horizontal="center"/>
    </xf>
    <xf numFmtId="0" fontId="20" fillId="0" borderId="0" xfId="0" quotePrefix="1" applyFont="1" applyBorder="1" applyAlignment="1">
      <alignment horizontal="left"/>
    </xf>
    <xf numFmtId="0" fontId="20" fillId="0" borderId="1" xfId="0" applyFont="1" applyBorder="1"/>
    <xf numFmtId="0" fontId="20" fillId="0" borderId="0" xfId="0" applyFont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/>
    <xf numFmtId="0" fontId="3" fillId="0" borderId="8" xfId="0" applyFont="1" applyBorder="1"/>
    <xf numFmtId="0" fontId="3" fillId="0" borderId="0" xfId="0" quotePrefix="1" applyFont="1" applyBorder="1" applyAlignment="1">
      <alignment horizontal="justify" vertical="center"/>
    </xf>
    <xf numFmtId="0" fontId="3" fillId="0" borderId="0" xfId="0" quotePrefix="1" applyFont="1" applyBorder="1" applyAlignment="1">
      <alignment horizontal="left" vertical="center" wrapText="1"/>
    </xf>
    <xf numFmtId="0" fontId="19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164" fontId="4" fillId="0" borderId="1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165" fontId="4" fillId="0" borderId="12" xfId="0" applyNumberFormat="1" applyFont="1" applyBorder="1" applyProtection="1">
      <protection locked="0"/>
    </xf>
    <xf numFmtId="165" fontId="4" fillId="0" borderId="8" xfId="0" applyNumberFormat="1" applyFont="1" applyBorder="1" applyProtection="1">
      <protection locked="0"/>
    </xf>
    <xf numFmtId="165" fontId="4" fillId="0" borderId="7" xfId="0" applyNumberFormat="1" applyFont="1" applyBorder="1" applyProtection="1">
      <protection locked="0"/>
    </xf>
    <xf numFmtId="165" fontId="4" fillId="0" borderId="4" xfId="0" applyNumberFormat="1" applyFont="1" applyBorder="1" applyProtection="1">
      <protection locked="0"/>
    </xf>
    <xf numFmtId="164" fontId="4" fillId="0" borderId="1" xfId="2" applyNumberFormat="1" applyFont="1" applyBorder="1" applyProtection="1">
      <protection locked="0"/>
    </xf>
    <xf numFmtId="165" fontId="4" fillId="0" borderId="0" xfId="0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5" fontId="5" fillId="0" borderId="8" xfId="0" applyNumberFormat="1" applyFont="1" applyBorder="1" applyProtection="1">
      <protection locked="0"/>
    </xf>
    <xf numFmtId="165" fontId="5" fillId="0" borderId="7" xfId="0" applyNumberFormat="1" applyFont="1" applyBorder="1" applyProtection="1">
      <protection locked="0"/>
    </xf>
    <xf numFmtId="165" fontId="4" fillId="0" borderId="10" xfId="0" applyNumberFormat="1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0" xfId="0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65" fontId="4" fillId="0" borderId="1" xfId="0" applyNumberFormat="1" applyFont="1" applyBorder="1" applyAlignment="1" applyProtection="1">
      <alignment vertical="center"/>
      <protection locked="0"/>
    </xf>
    <xf numFmtId="165" fontId="4" fillId="0" borderId="8" xfId="0" applyNumberFormat="1" applyFont="1" applyBorder="1" applyAlignment="1" applyProtection="1">
      <alignment vertical="center"/>
      <protection locked="0"/>
    </xf>
    <xf numFmtId="165" fontId="4" fillId="0" borderId="7" xfId="0" applyNumberFormat="1" applyFont="1" applyBorder="1" applyAlignment="1" applyProtection="1">
      <alignment vertical="center"/>
      <protection locked="0"/>
    </xf>
    <xf numFmtId="165" fontId="4" fillId="0" borderId="12" xfId="0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0" borderId="1" xfId="2" applyNumberFormat="1" applyFont="1" applyBorder="1" applyAlignment="1" applyProtection="1">
      <alignment vertical="center"/>
      <protection locked="0"/>
    </xf>
    <xf numFmtId="164" fontId="4" fillId="0" borderId="4" xfId="0" applyNumberFormat="1" applyFont="1" applyBorder="1" applyAlignment="1" applyProtection="1">
      <alignment vertical="center"/>
      <protection locked="0"/>
    </xf>
    <xf numFmtId="164" fontId="5" fillId="0" borderId="8" xfId="0" applyNumberFormat="1" applyFont="1" applyBorder="1" applyProtection="1">
      <protection locked="0"/>
    </xf>
    <xf numFmtId="164" fontId="5" fillId="0" borderId="7" xfId="0" applyNumberFormat="1" applyFont="1" applyBorder="1" applyProtection="1">
      <protection locked="0"/>
    </xf>
    <xf numFmtId="164" fontId="4" fillId="0" borderId="8" xfId="2" applyNumberFormat="1" applyFont="1" applyBorder="1" applyProtection="1">
      <protection locked="0"/>
    </xf>
    <xf numFmtId="164" fontId="4" fillId="0" borderId="7" xfId="2" applyNumberFormat="1" applyFont="1" applyBorder="1" applyProtection="1">
      <protection locked="0"/>
    </xf>
    <xf numFmtId="44" fontId="4" fillId="0" borderId="8" xfId="0" applyNumberFormat="1" applyFont="1" applyBorder="1" applyProtection="1">
      <protection locked="0"/>
    </xf>
    <xf numFmtId="44" fontId="4" fillId="0" borderId="7" xfId="0" applyNumberFormat="1" applyFont="1" applyBorder="1" applyProtection="1">
      <protection locked="0"/>
    </xf>
    <xf numFmtId="165" fontId="4" fillId="0" borderId="16" xfId="0" applyNumberFormat="1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164" fontId="4" fillId="0" borderId="8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165" fontId="4" fillId="0" borderId="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5" fontId="4" fillId="0" borderId="5" xfId="0" applyNumberFormat="1" applyFont="1" applyBorder="1" applyAlignment="1" applyProtection="1">
      <alignment vertical="center"/>
      <protection locked="0"/>
    </xf>
    <xf numFmtId="165" fontId="4" fillId="0" borderId="14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164" fontId="4" fillId="0" borderId="12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166" fontId="4" fillId="0" borderId="4" xfId="2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164" fontId="7" fillId="0" borderId="5" xfId="0" applyNumberFormat="1" applyFont="1" applyBorder="1" applyAlignment="1" applyProtection="1">
      <alignment vertical="center"/>
      <protection locked="0"/>
    </xf>
    <xf numFmtId="164" fontId="7" fillId="0" borderId="8" xfId="0" applyNumberFormat="1" applyFont="1" applyBorder="1" applyAlignment="1" applyProtection="1">
      <alignment vertical="center"/>
      <protection locked="0"/>
    </xf>
    <xf numFmtId="164" fontId="7" fillId="0" borderId="11" xfId="0" applyNumberFormat="1" applyFont="1" applyBorder="1" applyAlignment="1" applyProtection="1">
      <alignment vertical="center"/>
      <protection locked="0"/>
    </xf>
    <xf numFmtId="164" fontId="7" fillId="0" borderId="15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65" fontId="4" fillId="0" borderId="15" xfId="0" applyNumberFormat="1" applyFont="1" applyBorder="1" applyAlignment="1" applyProtection="1">
      <alignment vertical="center"/>
      <protection locked="0"/>
    </xf>
    <xf numFmtId="166" fontId="4" fillId="0" borderId="12" xfId="2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166" fontId="4" fillId="0" borderId="0" xfId="2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Border="1" applyAlignment="1" applyProtection="1">
      <alignment vertical="center"/>
      <protection locked="0"/>
    </xf>
    <xf numFmtId="165" fontId="5" fillId="0" borderId="0" xfId="0" applyNumberFormat="1" applyFont="1" applyBorder="1" applyAlignment="1" applyProtection="1">
      <alignment vertical="center"/>
      <protection locked="0"/>
    </xf>
    <xf numFmtId="165" fontId="5" fillId="0" borderId="7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7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49" fontId="4" fillId="0" borderId="4" xfId="0" applyNumberFormat="1" applyFont="1" applyBorder="1" applyAlignment="1" applyProtection="1">
      <alignment vertical="center"/>
      <protection locked="0"/>
    </xf>
    <xf numFmtId="49" fontId="4" fillId="0" borderId="3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vertical="center"/>
      <protection locked="0"/>
    </xf>
    <xf numFmtId="164" fontId="4" fillId="0" borderId="15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left" vertical="center"/>
      <protection locked="0"/>
    </xf>
    <xf numFmtId="165" fontId="3" fillId="0" borderId="6" xfId="0" applyNumberFormat="1" applyFont="1" applyBorder="1" applyAlignment="1" applyProtection="1">
      <alignment vertical="center"/>
      <protection locked="0"/>
    </xf>
    <xf numFmtId="165" fontId="3" fillId="0" borderId="6" xfId="0" quotePrefix="1" applyNumberFormat="1" applyFont="1" applyBorder="1" applyAlignment="1" applyProtection="1">
      <alignment horizontal="right" vertical="center"/>
      <protection locked="0"/>
    </xf>
    <xf numFmtId="10" fontId="4" fillId="0" borderId="1" xfId="3" applyNumberFormat="1" applyFont="1" applyBorder="1" applyProtection="1">
      <protection locked="0"/>
    </xf>
    <xf numFmtId="10" fontId="4" fillId="0" borderId="12" xfId="3" applyNumberFormat="1" applyFont="1" applyBorder="1" applyProtection="1">
      <protection locked="0"/>
    </xf>
    <xf numFmtId="10" fontId="4" fillId="0" borderId="4" xfId="3" applyNumberFormat="1" applyFont="1" applyBorder="1" applyProtection="1">
      <protection locked="0"/>
    </xf>
    <xf numFmtId="165" fontId="4" fillId="0" borderId="1" xfId="1" applyNumberFormat="1" applyFont="1" applyBorder="1" applyProtection="1">
      <protection locked="0"/>
    </xf>
    <xf numFmtId="165" fontId="6" fillId="0" borderId="8" xfId="0" applyNumberFormat="1" applyFont="1" applyBorder="1" applyProtection="1">
      <protection locked="0"/>
    </xf>
    <xf numFmtId="165" fontId="4" fillId="0" borderId="11" xfId="0" applyNumberFormat="1" applyFont="1" applyBorder="1" applyAlignment="1" applyProtection="1">
      <alignment vertical="center"/>
      <protection locked="0"/>
    </xf>
    <xf numFmtId="165" fontId="4" fillId="0" borderId="10" xfId="0" applyNumberFormat="1" applyFont="1" applyBorder="1" applyAlignment="1" applyProtection="1">
      <alignment vertical="center"/>
      <protection locked="0"/>
    </xf>
    <xf numFmtId="49" fontId="4" fillId="0" borderId="4" xfId="2" applyNumberFormat="1" applyFont="1" applyBorder="1" applyAlignment="1" applyProtection="1">
      <alignment vertical="center"/>
      <protection locked="0"/>
    </xf>
    <xf numFmtId="49" fontId="4" fillId="0" borderId="5" xfId="0" applyNumberFormat="1" applyFont="1" applyBorder="1" applyAlignment="1" applyProtection="1">
      <alignment vertical="center"/>
      <protection locked="0"/>
    </xf>
    <xf numFmtId="165" fontId="5" fillId="0" borderId="8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9" fontId="4" fillId="0" borderId="12" xfId="2" applyNumberFormat="1" applyFont="1" applyBorder="1" applyAlignment="1" applyProtection="1">
      <alignment vertical="center"/>
      <protection locked="0"/>
    </xf>
    <xf numFmtId="49" fontId="4" fillId="0" borderId="0" xfId="2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8" xfId="0" applyNumberFormat="1" applyFont="1" applyBorder="1" applyAlignment="1" applyProtection="1">
      <alignment horizontal="center" vertical="center"/>
      <protection locked="0"/>
    </xf>
    <xf numFmtId="49" fontId="12" fillId="0" borderId="7" xfId="0" applyNumberFormat="1" applyFont="1" applyBorder="1" applyAlignment="1" applyProtection="1">
      <alignment horizontal="center" vertical="center"/>
      <protection locked="0"/>
    </xf>
    <xf numFmtId="164" fontId="14" fillId="0" borderId="8" xfId="0" applyNumberFormat="1" applyFont="1" applyBorder="1" applyAlignment="1" applyProtection="1">
      <alignment horizontal="center" vertical="center"/>
      <protection locked="0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49" fontId="12" fillId="0" borderId="12" xfId="0" applyNumberFormat="1" applyFont="1" applyBorder="1" applyAlignment="1" applyProtection="1">
      <alignment vertical="center"/>
      <protection locked="0"/>
    </xf>
    <xf numFmtId="49" fontId="12" fillId="0" borderId="8" xfId="0" applyNumberFormat="1" applyFont="1" applyBorder="1" applyAlignment="1" applyProtection="1">
      <alignment vertical="center"/>
      <protection locked="0"/>
    </xf>
    <xf numFmtId="49" fontId="12" fillId="0" borderId="7" xfId="0" applyNumberFormat="1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12" fillId="0" borderId="0" xfId="2" applyNumberFormat="1" applyFont="1" applyBorder="1" applyAlignment="1" applyProtection="1">
      <alignment vertical="center"/>
      <protection locked="0"/>
    </xf>
    <xf numFmtId="165" fontId="12" fillId="0" borderId="4" xfId="0" applyNumberFormat="1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49" fontId="12" fillId="0" borderId="4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right" vertical="center"/>
      <protection locked="0"/>
    </xf>
    <xf numFmtId="164" fontId="14" fillId="0" borderId="8" xfId="0" applyNumberFormat="1" applyFont="1" applyBorder="1" applyAlignment="1" applyProtection="1">
      <alignment vertical="center"/>
      <protection locked="0"/>
    </xf>
    <xf numFmtId="165" fontId="12" fillId="0" borderId="1" xfId="0" applyNumberFormat="1" applyFont="1" applyBorder="1" applyAlignment="1" applyProtection="1">
      <alignment vertical="center"/>
      <protection locked="0"/>
    </xf>
    <xf numFmtId="165" fontId="12" fillId="0" borderId="0" xfId="0" applyNumberFormat="1" applyFont="1" applyBorder="1" applyAlignment="1" applyProtection="1">
      <alignment vertical="center"/>
      <protection locked="0"/>
    </xf>
    <xf numFmtId="49" fontId="12" fillId="0" borderId="12" xfId="0" applyNumberFormat="1" applyFont="1" applyBorder="1" applyAlignment="1" applyProtection="1">
      <alignment horizontal="right" vertical="center"/>
      <protection locked="0"/>
    </xf>
    <xf numFmtId="49" fontId="12" fillId="0" borderId="1" xfId="0" applyNumberFormat="1" applyFont="1" applyBorder="1" applyAlignment="1" applyProtection="1">
      <alignment vertical="center"/>
      <protection locked="0"/>
    </xf>
    <xf numFmtId="49" fontId="12" fillId="0" borderId="11" xfId="0" applyNumberFormat="1" applyFont="1" applyBorder="1" applyAlignment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vertical="center"/>
      <protection locked="0"/>
    </xf>
    <xf numFmtId="49" fontId="12" fillId="0" borderId="1" xfId="2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164" fontId="14" fillId="0" borderId="0" xfId="0" applyNumberFormat="1" applyFont="1" applyBorder="1" applyAlignment="1" applyProtection="1">
      <alignment vertical="center"/>
      <protection locked="0"/>
    </xf>
    <xf numFmtId="164" fontId="14" fillId="0" borderId="11" xfId="0" applyNumberFormat="1" applyFont="1" applyBorder="1" applyAlignment="1" applyProtection="1">
      <alignment vertical="center"/>
      <protection locked="0"/>
    </xf>
    <xf numFmtId="49" fontId="15" fillId="0" borderId="5" xfId="0" applyNumberFormat="1" applyFont="1" applyBorder="1" applyAlignment="1" applyProtection="1">
      <alignment vertical="center"/>
      <protection locked="0"/>
    </xf>
    <xf numFmtId="49" fontId="15" fillId="0" borderId="3" xfId="0" applyNumberFormat="1" applyFont="1" applyBorder="1" applyAlignment="1" applyProtection="1">
      <alignment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164" fontId="14" fillId="0" borderId="5" xfId="0" applyNumberFormat="1" applyFont="1" applyBorder="1" applyAlignment="1" applyProtection="1">
      <alignment vertical="center"/>
      <protection locked="0"/>
    </xf>
    <xf numFmtId="49" fontId="12" fillId="0" borderId="5" xfId="0" applyNumberFormat="1" applyFont="1" applyBorder="1" applyAlignment="1" applyProtection="1">
      <alignment vertical="center"/>
      <protection locked="0"/>
    </xf>
    <xf numFmtId="49" fontId="12" fillId="0" borderId="3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0" xfId="2" applyNumberFormat="1" applyFont="1" applyBorder="1" applyAlignment="1" applyProtection="1">
      <alignment horizontal="center" vertical="center"/>
      <protection locked="0"/>
    </xf>
    <xf numFmtId="165" fontId="12" fillId="0" borderId="11" xfId="0" applyNumberFormat="1" applyFont="1" applyBorder="1" applyAlignment="1" applyProtection="1">
      <alignment horizontal="center" vertical="center"/>
      <protection locked="0"/>
    </xf>
    <xf numFmtId="167" fontId="0" fillId="0" borderId="1" xfId="1" applyNumberFormat="1" applyFont="1" applyBorder="1" applyAlignment="1" applyProtection="1">
      <alignment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4" fillId="0" borderId="8" xfId="0" applyNumberFormat="1" applyFont="1" applyBorder="1" applyAlignment="1" applyProtection="1">
      <alignment vertical="center"/>
      <protection locked="0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65" fontId="6" fillId="0" borderId="1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4" fillId="0" borderId="1" xfId="2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9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vertical="center"/>
      <protection locked="0"/>
    </xf>
    <xf numFmtId="165" fontId="4" fillId="0" borderId="12" xfId="2" applyNumberFormat="1" applyFont="1" applyBorder="1" applyAlignment="1" applyProtection="1">
      <alignment vertical="center"/>
      <protection locked="0"/>
    </xf>
    <xf numFmtId="49" fontId="5" fillId="0" borderId="5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164" fontId="7" fillId="0" borderId="4" xfId="0" applyNumberFormat="1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 applyProtection="1">
      <alignment vertical="center"/>
      <protection locked="0"/>
    </xf>
    <xf numFmtId="49" fontId="5" fillId="0" borderId="1" xfId="0" applyNumberFormat="1" applyFont="1" applyBorder="1" applyAlignment="1" applyProtection="1">
      <alignment vertical="center"/>
      <protection locked="0"/>
    </xf>
    <xf numFmtId="10" fontId="0" fillId="0" borderId="12" xfId="0" quotePrefix="1" applyNumberForma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169" fontId="4" fillId="0" borderId="8" xfId="0" applyNumberFormat="1" applyFont="1" applyBorder="1" applyAlignment="1" applyProtection="1">
      <alignment vertical="center"/>
      <protection locked="0"/>
    </xf>
    <xf numFmtId="169" fontId="4" fillId="0" borderId="7" xfId="0" applyNumberFormat="1" applyFont="1" applyBorder="1" applyAlignment="1" applyProtection="1">
      <alignment vertical="center"/>
      <protection locked="0"/>
    </xf>
    <xf numFmtId="165" fontId="4" fillId="0" borderId="1" xfId="0" applyNumberFormat="1" applyFont="1" applyBorder="1" applyAlignment="1" applyProtection="1">
      <alignment vertical="center"/>
    </xf>
    <xf numFmtId="165" fontId="4" fillId="0" borderId="0" xfId="0" applyNumberFormat="1" applyFont="1" applyBorder="1" applyAlignment="1" applyProtection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165" fontId="4" fillId="0" borderId="12" xfId="0" quotePrefix="1" applyNumberFormat="1" applyFont="1" applyBorder="1" applyAlignment="1" applyProtection="1">
      <alignment horizontal="left"/>
      <protection locked="0"/>
    </xf>
    <xf numFmtId="0" fontId="4" fillId="0" borderId="7" xfId="0" quotePrefix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left" vertical="center"/>
    </xf>
    <xf numFmtId="0" fontId="3" fillId="0" borderId="8" xfId="0" quotePrefix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4" fillId="0" borderId="8" xfId="0" applyNumberFormat="1" applyFont="1" applyBorder="1" applyProtection="1"/>
    <xf numFmtId="164" fontId="7" fillId="0" borderId="8" xfId="0" applyNumberFormat="1" applyFont="1" applyBorder="1" applyProtection="1"/>
    <xf numFmtId="164" fontId="4" fillId="0" borderId="10" xfId="0" applyNumberFormat="1" applyFont="1" applyBorder="1" applyAlignment="1" applyProtection="1">
      <alignment horizontal="left"/>
      <protection locked="0"/>
    </xf>
    <xf numFmtId="164" fontId="4" fillId="0" borderId="11" xfId="0" applyNumberFormat="1" applyFont="1" applyBorder="1" applyAlignment="1" applyProtection="1">
      <alignment horizontal="left"/>
      <protection locked="0"/>
    </xf>
    <xf numFmtId="164" fontId="4" fillId="0" borderId="14" xfId="0" applyNumberFormat="1" applyFont="1" applyBorder="1" applyAlignment="1" applyProtection="1">
      <alignment horizontal="left"/>
      <protection locked="0"/>
    </xf>
    <xf numFmtId="164" fontId="4" fillId="0" borderId="15" xfId="0" applyNumberFormat="1" applyFont="1" applyBorder="1" applyAlignment="1" applyProtection="1">
      <alignment horizontal="left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65" fontId="13" fillId="0" borderId="0" xfId="0" applyNumberFormat="1" applyFont="1" applyBorder="1" applyAlignment="1">
      <alignment vertical="center"/>
    </xf>
    <xf numFmtId="164" fontId="14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 vertical="center"/>
    </xf>
    <xf numFmtId="165" fontId="6" fillId="0" borderId="0" xfId="0" applyNumberFormat="1" applyFont="1" applyBorder="1" applyAlignment="1" applyProtection="1">
      <alignment vertical="center"/>
      <protection locked="0"/>
    </xf>
    <xf numFmtId="167" fontId="0" fillId="0" borderId="0" xfId="1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vertical="center"/>
      <protection locked="0"/>
    </xf>
    <xf numFmtId="9" fontId="4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7" fillId="0" borderId="0" xfId="1" applyNumberFormat="1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165" fontId="4" fillId="0" borderId="1" xfId="0" quotePrefix="1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left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left" vertical="center"/>
    </xf>
    <xf numFmtId="164" fontId="4" fillId="0" borderId="0" xfId="0" applyNumberFormat="1" applyFont="1" applyBorder="1" applyProtection="1"/>
    <xf numFmtId="0" fontId="0" fillId="0" borderId="14" xfId="0" applyBorder="1" applyProtection="1">
      <protection locked="0"/>
    </xf>
    <xf numFmtId="9" fontId="0" fillId="0" borderId="10" xfId="3" applyFont="1" applyBorder="1" applyProtection="1"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7" xfId="0" applyFont="1" applyBorder="1" applyProtection="1"/>
    <xf numFmtId="164" fontId="4" fillId="0" borderId="4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164" fontId="4" fillId="0" borderId="12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165" fontId="8" fillId="0" borderId="6" xfId="0" applyNumberFormat="1" applyFont="1" applyBorder="1" applyAlignment="1" applyProtection="1">
      <alignment vertical="center"/>
      <protection locked="0"/>
    </xf>
    <xf numFmtId="0" fontId="4" fillId="0" borderId="4" xfId="0" quotePrefix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166" fontId="4" fillId="0" borderId="1" xfId="2" quotePrefix="1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5" fontId="0" fillId="0" borderId="1" xfId="0" applyNumberFormat="1" applyBorder="1" applyProtection="1"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164" fontId="4" fillId="0" borderId="13" xfId="0" applyNumberFormat="1" applyFont="1" applyBorder="1" applyProtection="1">
      <protection locked="0"/>
    </xf>
    <xf numFmtId="164" fontId="7" fillId="0" borderId="8" xfId="0" applyNumberFormat="1" applyFont="1" applyBorder="1" applyProtection="1">
      <protection locked="0"/>
    </xf>
    <xf numFmtId="0" fontId="4" fillId="0" borderId="7" xfId="0" quotePrefix="1" applyFont="1" applyBorder="1" applyAlignment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166" fontId="4" fillId="0" borderId="0" xfId="2" applyNumberFormat="1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left" vertical="center"/>
      <protection locked="0"/>
    </xf>
    <xf numFmtId="167" fontId="4" fillId="0" borderId="12" xfId="0" quotePrefix="1" applyNumberFormat="1" applyFont="1" applyBorder="1" applyAlignment="1" applyProtection="1">
      <alignment horizontal="left" vertical="center"/>
      <protection locked="0"/>
    </xf>
    <xf numFmtId="167" fontId="4" fillId="0" borderId="1" xfId="0" applyNumberFormat="1" applyFont="1" applyBorder="1" applyAlignment="1" applyProtection="1">
      <alignment horizontal="center" vertical="center"/>
      <protection locked="0"/>
    </xf>
    <xf numFmtId="167" fontId="4" fillId="0" borderId="12" xfId="0" applyNumberFormat="1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49" fontId="4" fillId="0" borderId="8" xfId="0" applyNumberFormat="1" applyFont="1" applyBorder="1" applyAlignment="1" applyProtection="1">
      <alignment horizontal="right" vertical="center"/>
      <protection locked="0"/>
    </xf>
    <xf numFmtId="49" fontId="4" fillId="0" borderId="7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right" vertical="center"/>
    </xf>
    <xf numFmtId="164" fontId="4" fillId="0" borderId="8" xfId="0" applyNumberFormat="1" applyFont="1" applyBorder="1" applyAlignment="1" applyProtection="1">
      <alignment horizontal="left"/>
      <protection locked="0"/>
    </xf>
    <xf numFmtId="49" fontId="4" fillId="0" borderId="12" xfId="0" quotePrefix="1" applyNumberFormat="1" applyFont="1" applyBorder="1" applyAlignment="1" applyProtection="1">
      <alignment horizontal="right" vertical="center"/>
      <protection locked="0"/>
    </xf>
    <xf numFmtId="165" fontId="4" fillId="0" borderId="12" xfId="1" applyNumberFormat="1" applyFont="1" applyBorder="1"/>
    <xf numFmtId="165" fontId="5" fillId="0" borderId="11" xfId="0" applyNumberFormat="1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4" fillId="0" borderId="2" xfId="0" applyFont="1" applyBorder="1" applyAlignment="1">
      <alignment vertical="center"/>
    </xf>
    <xf numFmtId="43" fontId="4" fillId="0" borderId="7" xfId="0" applyNumberFormat="1" applyFont="1" applyBorder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/>
    </xf>
    <xf numFmtId="0" fontId="4" fillId="0" borderId="1" xfId="2" applyNumberFormat="1" applyFont="1" applyBorder="1" applyProtection="1"/>
    <xf numFmtId="0" fontId="4" fillId="0" borderId="1" xfId="2" applyNumberFormat="1" applyFont="1" applyBorder="1" applyProtection="1">
      <protection locked="0"/>
    </xf>
    <xf numFmtId="165" fontId="5" fillId="0" borderId="10" xfId="0" applyNumberFormat="1" applyFont="1" applyBorder="1" applyAlignment="1" applyProtection="1">
      <alignment vertical="center"/>
      <protection locked="0"/>
    </xf>
    <xf numFmtId="0" fontId="4" fillId="0" borderId="1" xfId="0" applyNumberFormat="1" applyFont="1" applyBorder="1" applyProtection="1">
      <protection locked="0"/>
    </xf>
    <xf numFmtId="0" fontId="4" fillId="0" borderId="16" xfId="2" applyNumberFormat="1" applyFont="1" applyBorder="1"/>
    <xf numFmtId="164" fontId="3" fillId="0" borderId="15" xfId="0" applyNumberFormat="1" applyFont="1" applyBorder="1" applyAlignment="1">
      <alignment horizontal="center"/>
    </xf>
    <xf numFmtId="164" fontId="4" fillId="0" borderId="13" xfId="2" applyNumberFormat="1" applyFont="1" applyBorder="1"/>
    <xf numFmtId="170" fontId="4" fillId="0" borderId="8" xfId="0" applyNumberFormat="1" applyFont="1" applyBorder="1" applyAlignment="1" applyProtection="1">
      <alignment vertical="center"/>
      <protection locked="0"/>
    </xf>
    <xf numFmtId="170" fontId="4" fillId="0" borderId="7" xfId="0" applyNumberFormat="1" applyFont="1" applyBorder="1" applyAlignment="1" applyProtection="1">
      <alignment vertical="center"/>
      <protection locked="0"/>
    </xf>
    <xf numFmtId="170" fontId="4" fillId="0" borderId="8" xfId="0" applyNumberFormat="1" applyFont="1" applyBorder="1" applyAlignment="1">
      <alignment vertical="center"/>
    </xf>
    <xf numFmtId="170" fontId="4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 applyProtection="1">
      <alignment vertical="center"/>
      <protection locked="0"/>
    </xf>
    <xf numFmtId="165" fontId="4" fillId="0" borderId="13" xfId="0" applyNumberFormat="1" applyFont="1" applyBorder="1" applyAlignment="1" applyProtection="1">
      <alignment vertical="center"/>
    </xf>
    <xf numFmtId="10" fontId="9" fillId="0" borderId="0" xfId="3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165" fontId="3" fillId="0" borderId="9" xfId="0" quotePrefix="1" applyNumberFormat="1" applyFont="1" applyBorder="1" applyAlignment="1" applyProtection="1">
      <alignment vertical="center"/>
    </xf>
    <xf numFmtId="165" fontId="3" fillId="0" borderId="9" xfId="0" applyNumberFormat="1" applyFont="1" applyBorder="1" applyAlignment="1" applyProtection="1">
      <alignment vertical="center"/>
      <protection locked="0"/>
    </xf>
    <xf numFmtId="164" fontId="3" fillId="0" borderId="9" xfId="2" applyNumberFormat="1" applyFont="1" applyBorder="1" applyAlignment="1">
      <alignment vertical="center"/>
    </xf>
    <xf numFmtId="165" fontId="8" fillId="0" borderId="9" xfId="0" applyNumberFormat="1" applyFont="1" applyBorder="1" applyAlignment="1" applyProtection="1">
      <alignment vertical="center"/>
      <protection locked="0"/>
    </xf>
    <xf numFmtId="165" fontId="3" fillId="0" borderId="2" xfId="0" quotePrefix="1" applyNumberFormat="1" applyFont="1" applyBorder="1" applyAlignment="1" applyProtection="1">
      <alignment horizontal="right" vertical="center"/>
      <protection locked="0"/>
    </xf>
    <xf numFmtId="164" fontId="3" fillId="0" borderId="18" xfId="2" applyNumberFormat="1" applyFont="1" applyBorder="1" applyAlignment="1">
      <alignment vertical="center"/>
    </xf>
    <xf numFmtId="10" fontId="3" fillId="0" borderId="9" xfId="3" applyNumberFormat="1" applyFont="1" applyBorder="1" applyAlignment="1">
      <alignment vertical="center"/>
    </xf>
    <xf numFmtId="164" fontId="4" fillId="0" borderId="7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165" fontId="4" fillId="0" borderId="12" xfId="0" applyNumberFormat="1" applyFont="1" applyBorder="1" applyProtection="1"/>
    <xf numFmtId="164" fontId="4" fillId="0" borderId="1" xfId="1" applyNumberFormat="1" applyFont="1" applyBorder="1"/>
    <xf numFmtId="165" fontId="5" fillId="0" borderId="10" xfId="0" applyNumberFormat="1" applyFont="1" applyBorder="1" applyAlignment="1">
      <alignment vertical="center"/>
    </xf>
    <xf numFmtId="165" fontId="4" fillId="0" borderId="16" xfId="0" applyNumberFormat="1" applyFont="1" applyBorder="1" applyProtection="1"/>
    <xf numFmtId="0" fontId="4" fillId="0" borderId="16" xfId="2" applyNumberFormat="1" applyFont="1" applyBorder="1" applyProtection="1"/>
    <xf numFmtId="164" fontId="4" fillId="0" borderId="1" xfId="0" quotePrefix="1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4" fillId="0" borderId="16" xfId="0" applyNumberFormat="1" applyFont="1" applyBorder="1" applyAlignment="1">
      <alignment vertical="center"/>
    </xf>
    <xf numFmtId="0" fontId="0" fillId="0" borderId="15" xfId="0" applyBorder="1" applyProtection="1">
      <protection locked="0"/>
    </xf>
    <xf numFmtId="49" fontId="0" fillId="0" borderId="11" xfId="0" applyNumberFormat="1" applyBorder="1" applyAlignment="1">
      <alignment vertical="center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left"/>
    </xf>
    <xf numFmtId="171" fontId="3" fillId="0" borderId="1" xfId="0" quotePrefix="1" applyNumberFormat="1" applyFont="1" applyBorder="1" applyAlignment="1">
      <alignment horizontal="center" vertical="center"/>
    </xf>
    <xf numFmtId="171" fontId="0" fillId="0" borderId="0" xfId="0" applyNumberFormat="1" applyAlignment="1" applyProtection="1">
      <alignment horizontal="right"/>
      <protection locked="0"/>
    </xf>
    <xf numFmtId="0" fontId="3" fillId="0" borderId="0" xfId="0" applyNumberFormat="1" applyFont="1" applyAlignment="1">
      <alignment vertical="center"/>
    </xf>
    <xf numFmtId="0" fontId="23" fillId="0" borderId="0" xfId="4" applyFont="1" applyBorder="1" applyAlignment="1">
      <alignment horizontal="left" vertical="top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/>
    </xf>
    <xf numFmtId="171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171" fontId="3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1" fontId="3" fillId="0" borderId="10" xfId="0" quotePrefix="1" applyNumberFormat="1" applyFont="1" applyBorder="1" applyAlignment="1">
      <alignment horizontal="center" vertical="center"/>
    </xf>
    <xf numFmtId="171" fontId="3" fillId="0" borderId="1" xfId="0" quotePrefix="1" applyNumberFormat="1" applyFont="1" applyBorder="1" applyAlignment="1">
      <alignment horizontal="center" vertical="center"/>
    </xf>
    <xf numFmtId="171" fontId="3" fillId="0" borderId="11" xfId="0" quotePrefix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171" fontId="0" fillId="0" borderId="11" xfId="0" applyNumberForma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mailto:accounting@scc.virgini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D41"/>
  <sheetViews>
    <sheetView showGridLines="0" workbookViewId="0">
      <selection activeCell="B17" sqref="B17"/>
    </sheetView>
  </sheetViews>
  <sheetFormatPr defaultRowHeight="12.75" x14ac:dyDescent="0.2"/>
  <cols>
    <col min="1" max="1" width="24.140625" customWidth="1"/>
    <col min="2" max="2" width="20.85546875" customWidth="1"/>
    <col min="3" max="3" width="35.85546875" customWidth="1"/>
    <col min="4" max="4" width="15.7109375" customWidth="1"/>
  </cols>
  <sheetData>
    <row r="2" spans="1:3" ht="32.1" customHeight="1" x14ac:dyDescent="0.2"/>
    <row r="3" spans="1:3" ht="32.1" customHeight="1" x14ac:dyDescent="0.2"/>
    <row r="5" spans="1:3" ht="24.75" customHeight="1" x14ac:dyDescent="0.25">
      <c r="A5" s="747" t="s">
        <v>465</v>
      </c>
      <c r="B5" s="747"/>
      <c r="C5" s="747"/>
    </row>
    <row r="6" spans="1:3" ht="18" x14ac:dyDescent="0.25">
      <c r="A6" s="133"/>
      <c r="B6" s="133"/>
      <c r="C6" s="355"/>
    </row>
    <row r="7" spans="1:3" ht="18.95" customHeight="1" x14ac:dyDescent="0.25">
      <c r="A7" s="748" t="s">
        <v>466</v>
      </c>
      <c r="B7" s="748"/>
      <c r="C7" s="748"/>
    </row>
    <row r="8" spans="1:3" ht="18" x14ac:dyDescent="0.25">
      <c r="A8" s="133"/>
      <c r="B8" s="133"/>
      <c r="C8" s="355"/>
    </row>
    <row r="9" spans="1:3" ht="18" x14ac:dyDescent="0.25">
      <c r="A9" s="133"/>
      <c r="B9" s="133"/>
      <c r="C9" s="355"/>
    </row>
    <row r="10" spans="1:3" ht="18" customHeight="1" x14ac:dyDescent="0.25">
      <c r="C10" s="356"/>
    </row>
    <row r="11" spans="1:3" ht="18.75" customHeight="1" x14ac:dyDescent="0.25">
      <c r="C11" s="356"/>
    </row>
    <row r="12" spans="1:3" ht="27.75" customHeight="1" x14ac:dyDescent="0.4">
      <c r="A12" s="749" t="s">
        <v>467</v>
      </c>
      <c r="B12" s="749"/>
      <c r="C12" s="749"/>
    </row>
    <row r="13" spans="1:3" ht="12.75" customHeight="1" x14ac:dyDescent="0.2">
      <c r="A13" s="750" t="s">
        <v>468</v>
      </c>
      <c r="B13" s="750"/>
      <c r="C13" s="750"/>
    </row>
    <row r="14" spans="1:3" ht="25.5" customHeight="1" x14ac:dyDescent="0.25">
      <c r="C14" s="356"/>
    </row>
    <row r="15" spans="1:3" ht="18" x14ac:dyDescent="0.25">
      <c r="C15" s="356"/>
    </row>
    <row r="17" spans="1:3" ht="20.25" x14ac:dyDescent="0.3">
      <c r="A17" s="137"/>
      <c r="B17" s="390"/>
      <c r="C17" s="137"/>
    </row>
    <row r="18" spans="1:3" x14ac:dyDescent="0.2">
      <c r="A18" s="751" t="s">
        <v>469</v>
      </c>
      <c r="B18" s="751"/>
      <c r="C18" s="751"/>
    </row>
    <row r="24" spans="1:3" ht="23.25" x14ac:dyDescent="0.35">
      <c r="C24" s="357"/>
    </row>
    <row r="29" spans="1:3" x14ac:dyDescent="0.2">
      <c r="C29" s="139"/>
    </row>
    <row r="33" spans="1:4" ht="12.75" customHeight="1" x14ac:dyDescent="0.2"/>
    <row r="35" spans="1:4" x14ac:dyDescent="0.2">
      <c r="A35" s="746" t="s">
        <v>572</v>
      </c>
      <c r="B35" s="746"/>
      <c r="C35" s="746"/>
    </row>
    <row r="36" spans="1:4" x14ac:dyDescent="0.2">
      <c r="C36" s="358"/>
    </row>
    <row r="37" spans="1:4" x14ac:dyDescent="0.2">
      <c r="C37" s="358"/>
    </row>
    <row r="38" spans="1:4" ht="12.75" customHeight="1" x14ac:dyDescent="0.2">
      <c r="A38" s="736"/>
      <c r="B38" s="736" t="s">
        <v>545</v>
      </c>
      <c r="D38" s="133"/>
    </row>
    <row r="39" spans="1:4" ht="12.2" customHeight="1" x14ac:dyDescent="0.2">
      <c r="A39" s="133"/>
      <c r="B39" s="133"/>
      <c r="C39" s="133"/>
      <c r="D39" s="133"/>
    </row>
    <row r="41" spans="1:4" ht="12.2" customHeight="1" x14ac:dyDescent="0.2">
      <c r="B41" s="743" t="s">
        <v>576</v>
      </c>
    </row>
  </sheetData>
  <sheetProtection password="EA9C" sheet="1" objects="1" scenarios="1"/>
  <mergeCells count="6">
    <mergeCell ref="A35:C35"/>
    <mergeCell ref="A5:C5"/>
    <mergeCell ref="A7:C7"/>
    <mergeCell ref="A12:C12"/>
    <mergeCell ref="A13:C13"/>
    <mergeCell ref="A18:C18"/>
  </mergeCells>
  <phoneticPr fontId="0" type="noConversion"/>
  <pageMargins left="1.1599999999999999" right="0.38" top="0.98" bottom="0.49" header="0.52" footer="0.5"/>
  <pageSetup orientation="portrait" r:id="rId1"/>
  <headerFooter alignWithMargins="0">
    <oddFooter>&amp;C&amp;1#&amp;"Calibri"&amp;10&amp;K000000Confidential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P40"/>
  <sheetViews>
    <sheetView showGridLines="0" workbookViewId="0">
      <selection activeCell="F9" sqref="F9"/>
    </sheetView>
  </sheetViews>
  <sheetFormatPr defaultRowHeight="12.75" x14ac:dyDescent="0.2"/>
  <cols>
    <col min="2" max="4" width="12.7109375" customWidth="1"/>
    <col min="5" max="5" width="0.85546875" customWidth="1"/>
    <col min="6" max="6" width="15.7109375" customWidth="1"/>
    <col min="7" max="8" width="0.85546875" customWidth="1"/>
    <col min="9" max="9" width="15.7109375" customWidth="1"/>
    <col min="10" max="11" width="0.85546875" customWidth="1"/>
    <col min="12" max="12" width="15.7109375" customWidth="1"/>
    <col min="13" max="14" width="0.85546875" customWidth="1"/>
    <col min="15" max="15" width="15.7109375" customWidth="1"/>
    <col min="16" max="16" width="0.85546875" customWidth="1"/>
  </cols>
  <sheetData>
    <row r="1" spans="1:16" ht="15" x14ac:dyDescent="0.25">
      <c r="A1" s="1" t="s">
        <v>0</v>
      </c>
      <c r="B1" s="1"/>
      <c r="C1" s="2" t="str">
        <f>'Report of (F-2)'!C3</f>
        <v/>
      </c>
      <c r="D1" s="2"/>
      <c r="E1" s="2"/>
      <c r="F1" s="2"/>
      <c r="G1" s="3"/>
      <c r="H1" s="3"/>
      <c r="I1" s="3"/>
      <c r="J1" s="3"/>
      <c r="K1" s="3"/>
      <c r="L1" s="793" t="s">
        <v>76</v>
      </c>
      <c r="M1" s="794"/>
      <c r="N1" s="794"/>
      <c r="O1" s="794"/>
      <c r="P1" s="795"/>
    </row>
    <row r="2" spans="1:16" ht="15" customHeight="1" x14ac:dyDescent="0.2">
      <c r="A2" s="4"/>
      <c r="B2" s="4"/>
      <c r="C2" s="3"/>
      <c r="D2" s="3"/>
      <c r="E2" s="3"/>
      <c r="F2" s="3"/>
      <c r="G2" s="3"/>
      <c r="H2" s="3"/>
      <c r="I2" s="3"/>
      <c r="J2" s="3"/>
      <c r="K2" s="3"/>
      <c r="L2" s="774" t="str">
        <f>'Inside Cover'!B41</f>
        <v xml:space="preserve">December 31, </v>
      </c>
      <c r="M2" s="775"/>
      <c r="N2" s="775"/>
      <c r="O2" s="775"/>
      <c r="P2" s="776"/>
    </row>
    <row r="3" spans="1:16" ht="15" x14ac:dyDescent="0.25">
      <c r="A3" s="4"/>
      <c r="B3" s="4"/>
      <c r="C3" s="3"/>
      <c r="D3" s="3"/>
      <c r="E3" s="3"/>
      <c r="F3" s="5" t="s">
        <v>50</v>
      </c>
      <c r="G3" s="3"/>
      <c r="H3" s="3"/>
      <c r="J3" s="3"/>
      <c r="K3" s="3"/>
      <c r="L3" s="3"/>
      <c r="M3" s="3"/>
      <c r="N3" s="3"/>
      <c r="O3" s="3"/>
      <c r="P3" s="3"/>
    </row>
    <row r="4" spans="1:16" ht="14.25" x14ac:dyDescent="0.2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">
      <c r="A5" s="24" t="s">
        <v>9</v>
      </c>
      <c r="B5" s="25"/>
      <c r="C5" s="29"/>
      <c r="D5" s="30"/>
      <c r="E5" s="28"/>
      <c r="F5" s="26" t="s">
        <v>567</v>
      </c>
      <c r="G5" s="27"/>
      <c r="H5" s="28"/>
      <c r="I5" s="26"/>
      <c r="J5" s="27"/>
      <c r="K5" s="28"/>
      <c r="L5" s="26"/>
      <c r="M5" s="27"/>
      <c r="N5" s="28"/>
      <c r="O5" s="26" t="s">
        <v>570</v>
      </c>
      <c r="P5" s="27"/>
    </row>
    <row r="6" spans="1:16" x14ac:dyDescent="0.2">
      <c r="A6" s="13" t="s">
        <v>13</v>
      </c>
      <c r="B6" s="796" t="s">
        <v>14</v>
      </c>
      <c r="C6" s="797"/>
      <c r="D6" s="798"/>
      <c r="E6" s="14"/>
      <c r="F6" s="18" t="s">
        <v>568</v>
      </c>
      <c r="G6" s="19"/>
      <c r="H6" s="14"/>
      <c r="I6" s="18" t="s">
        <v>296</v>
      </c>
      <c r="J6" s="19"/>
      <c r="K6" s="14"/>
      <c r="L6" s="18" t="s">
        <v>569</v>
      </c>
      <c r="M6" s="19"/>
      <c r="N6" s="14"/>
      <c r="O6" s="18" t="s">
        <v>568</v>
      </c>
      <c r="P6" s="19"/>
    </row>
    <row r="7" spans="1:16" x14ac:dyDescent="0.2">
      <c r="A7" s="20" t="s">
        <v>21</v>
      </c>
      <c r="B7" s="799" t="s">
        <v>22</v>
      </c>
      <c r="C7" s="800"/>
      <c r="D7" s="801"/>
      <c r="E7" s="21"/>
      <c r="F7" s="243" t="s">
        <v>310</v>
      </c>
      <c r="G7" s="23"/>
      <c r="H7" s="21"/>
      <c r="I7" s="22" t="s">
        <v>23</v>
      </c>
      <c r="J7" s="23"/>
      <c r="K7" s="21"/>
      <c r="L7" s="22" t="s">
        <v>24</v>
      </c>
      <c r="M7" s="23"/>
      <c r="N7" s="21"/>
      <c r="O7" s="22" t="s">
        <v>25</v>
      </c>
      <c r="P7" s="23"/>
    </row>
    <row r="8" spans="1:16" x14ac:dyDescent="0.2">
      <c r="A8" s="24"/>
      <c r="B8" s="25"/>
      <c r="C8" s="26"/>
      <c r="D8" s="27"/>
      <c r="E8" s="28"/>
      <c r="F8" s="29"/>
      <c r="G8" s="30"/>
      <c r="H8" s="28"/>
      <c r="I8" s="29"/>
      <c r="J8" s="30"/>
      <c r="K8" s="28"/>
      <c r="L8" s="29"/>
      <c r="M8" s="30"/>
      <c r="N8" s="28"/>
      <c r="O8" s="29"/>
      <c r="P8" s="30"/>
    </row>
    <row r="9" spans="1:16" x14ac:dyDescent="0.2">
      <c r="A9" s="13">
        <v>301</v>
      </c>
      <c r="B9" s="31" t="s">
        <v>29</v>
      </c>
      <c r="C9" s="15"/>
      <c r="D9" s="19"/>
      <c r="E9" s="17"/>
      <c r="F9" s="407">
        <v>0</v>
      </c>
      <c r="G9" s="408"/>
      <c r="H9" s="409"/>
      <c r="I9" s="407">
        <v>0</v>
      </c>
      <c r="J9" s="408"/>
      <c r="K9" s="409"/>
      <c r="L9" s="407">
        <v>0</v>
      </c>
      <c r="M9" s="33"/>
      <c r="N9" s="17"/>
      <c r="O9" s="32">
        <f>F9+I9-L9</f>
        <v>0</v>
      </c>
      <c r="P9" s="33"/>
    </row>
    <row r="10" spans="1:16" x14ac:dyDescent="0.2">
      <c r="A10" s="13">
        <f t="shared" ref="A10:A19" si="0">1+A9</f>
        <v>302</v>
      </c>
      <c r="B10" s="31" t="s">
        <v>30</v>
      </c>
      <c r="C10" s="15"/>
      <c r="D10" s="19"/>
      <c r="E10" s="17"/>
      <c r="F10" s="410"/>
      <c r="G10" s="411"/>
      <c r="H10" s="412"/>
      <c r="I10" s="410"/>
      <c r="J10" s="411"/>
      <c r="K10" s="412"/>
      <c r="L10" s="410"/>
      <c r="M10" s="35"/>
      <c r="N10" s="36"/>
      <c r="O10" s="34">
        <f>F10+I10-L10</f>
        <v>0</v>
      </c>
      <c r="P10" s="16"/>
    </row>
    <row r="11" spans="1:16" x14ac:dyDescent="0.2">
      <c r="A11" s="13">
        <f t="shared" si="0"/>
        <v>303</v>
      </c>
      <c r="B11" s="31" t="s">
        <v>56</v>
      </c>
      <c r="C11" s="15"/>
      <c r="D11" s="19"/>
      <c r="E11" s="17"/>
      <c r="F11" s="410"/>
      <c r="G11" s="411"/>
      <c r="H11" s="412"/>
      <c r="I11" s="410"/>
      <c r="J11" s="411"/>
      <c r="K11" s="412"/>
      <c r="L11" s="410"/>
      <c r="M11" s="35"/>
      <c r="N11" s="36"/>
      <c r="O11" s="34">
        <f>F11+I11-L11</f>
        <v>0</v>
      </c>
      <c r="P11" s="16"/>
    </row>
    <row r="12" spans="1:16" x14ac:dyDescent="0.2">
      <c r="A12" s="13">
        <f t="shared" si="0"/>
        <v>304</v>
      </c>
      <c r="B12" s="31" t="s">
        <v>551</v>
      </c>
      <c r="C12" s="15"/>
      <c r="D12" s="19"/>
      <c r="E12" s="17"/>
      <c r="F12" s="410"/>
      <c r="G12" s="411"/>
      <c r="H12" s="412"/>
      <c r="I12" s="410"/>
      <c r="J12" s="411"/>
      <c r="K12" s="412"/>
      <c r="L12" s="410"/>
      <c r="M12" s="35"/>
      <c r="N12" s="36"/>
      <c r="O12" s="34">
        <f>F12+I12-L12</f>
        <v>0</v>
      </c>
      <c r="P12" s="16"/>
    </row>
    <row r="13" spans="1:16" x14ac:dyDescent="0.2">
      <c r="A13" s="13">
        <f t="shared" si="0"/>
        <v>305</v>
      </c>
      <c r="B13" s="31" t="s">
        <v>62</v>
      </c>
      <c r="C13" s="15"/>
      <c r="D13" s="19"/>
      <c r="E13" s="17"/>
      <c r="F13" s="413"/>
      <c r="G13" s="411"/>
      <c r="H13" s="412"/>
      <c r="I13" s="413"/>
      <c r="J13" s="411"/>
      <c r="K13" s="412"/>
      <c r="L13" s="413"/>
      <c r="M13" s="35"/>
      <c r="N13" s="36"/>
      <c r="O13" s="34">
        <f t="shared" ref="O13:O34" si="1">F13+I13-L13</f>
        <v>0</v>
      </c>
      <c r="P13" s="16"/>
    </row>
    <row r="14" spans="1:16" x14ac:dyDescent="0.2">
      <c r="A14" s="13">
        <f t="shared" si="0"/>
        <v>306</v>
      </c>
      <c r="B14" s="31" t="s">
        <v>31</v>
      </c>
      <c r="C14" s="15"/>
      <c r="D14" s="19"/>
      <c r="E14" s="17"/>
      <c r="F14" s="410"/>
      <c r="G14" s="411"/>
      <c r="H14" s="412"/>
      <c r="I14" s="410"/>
      <c r="J14" s="411"/>
      <c r="K14" s="412"/>
      <c r="L14" s="410"/>
      <c r="M14" s="35"/>
      <c r="N14" s="36"/>
      <c r="O14" s="34">
        <f t="shared" si="1"/>
        <v>0</v>
      </c>
      <c r="P14" s="16"/>
    </row>
    <row r="15" spans="1:16" x14ac:dyDescent="0.2">
      <c r="A15" s="13">
        <f t="shared" si="0"/>
        <v>307</v>
      </c>
      <c r="B15" s="31" t="s">
        <v>32</v>
      </c>
      <c r="C15" s="15"/>
      <c r="D15" s="19"/>
      <c r="E15" s="17"/>
      <c r="F15" s="410"/>
      <c r="G15" s="411"/>
      <c r="H15" s="412"/>
      <c r="I15" s="410"/>
      <c r="J15" s="411"/>
      <c r="K15" s="412"/>
      <c r="L15" s="410"/>
      <c r="M15" s="35"/>
      <c r="N15" s="36"/>
      <c r="O15" s="34">
        <f t="shared" si="1"/>
        <v>0</v>
      </c>
      <c r="P15" s="16"/>
    </row>
    <row r="16" spans="1:16" x14ac:dyDescent="0.2">
      <c r="A16" s="13">
        <f t="shared" si="0"/>
        <v>308</v>
      </c>
      <c r="B16" s="31" t="s">
        <v>58</v>
      </c>
      <c r="C16" s="15"/>
      <c r="D16" s="19"/>
      <c r="E16" s="17"/>
      <c r="F16" s="413"/>
      <c r="G16" s="411"/>
      <c r="H16" s="412"/>
      <c r="I16" s="413"/>
      <c r="J16" s="411"/>
      <c r="K16" s="412"/>
      <c r="L16" s="413"/>
      <c r="M16" s="35"/>
      <c r="N16" s="36"/>
      <c r="O16" s="34">
        <f t="shared" si="1"/>
        <v>0</v>
      </c>
      <c r="P16" s="16"/>
    </row>
    <row r="17" spans="1:16" x14ac:dyDescent="0.2">
      <c r="A17" s="13">
        <f t="shared" si="0"/>
        <v>309</v>
      </c>
      <c r="B17" s="31" t="s">
        <v>33</v>
      </c>
      <c r="C17" s="15"/>
      <c r="D17" s="19"/>
      <c r="E17" s="17"/>
      <c r="F17" s="410"/>
      <c r="G17" s="411"/>
      <c r="H17" s="412"/>
      <c r="I17" s="410"/>
      <c r="J17" s="411"/>
      <c r="K17" s="412"/>
      <c r="L17" s="410"/>
      <c r="M17" s="35"/>
      <c r="N17" s="36"/>
      <c r="O17" s="34">
        <f t="shared" si="1"/>
        <v>0</v>
      </c>
      <c r="P17" s="16"/>
    </row>
    <row r="18" spans="1:16" ht="12.75" customHeight="1" x14ac:dyDescent="0.2">
      <c r="A18" s="13">
        <f t="shared" si="0"/>
        <v>310</v>
      </c>
      <c r="B18" s="31" t="s">
        <v>34</v>
      </c>
      <c r="C18" s="15"/>
      <c r="D18" s="19"/>
      <c r="E18" s="17"/>
      <c r="F18" s="410"/>
      <c r="G18" s="411"/>
      <c r="H18" s="412"/>
      <c r="I18" s="410"/>
      <c r="J18" s="411"/>
      <c r="K18" s="412"/>
      <c r="L18" s="410"/>
      <c r="M18" s="35"/>
      <c r="N18" s="36"/>
      <c r="O18" s="34">
        <f t="shared" si="1"/>
        <v>0</v>
      </c>
      <c r="P18" s="16"/>
    </row>
    <row r="19" spans="1:16" ht="12.75" customHeight="1" x14ac:dyDescent="0.2">
      <c r="A19" s="13">
        <f t="shared" si="0"/>
        <v>311</v>
      </c>
      <c r="B19" s="31" t="s">
        <v>35</v>
      </c>
      <c r="C19" s="15"/>
      <c r="D19" s="19"/>
      <c r="E19" s="17"/>
      <c r="F19" s="410"/>
      <c r="G19" s="411"/>
      <c r="H19" s="412"/>
      <c r="I19" s="410"/>
      <c r="J19" s="411"/>
      <c r="K19" s="412"/>
      <c r="L19" s="410"/>
      <c r="M19" s="35"/>
      <c r="N19" s="36"/>
      <c r="O19" s="34">
        <f t="shared" si="1"/>
        <v>0</v>
      </c>
      <c r="P19" s="16"/>
    </row>
    <row r="20" spans="1:16" ht="12.75" customHeight="1" x14ac:dyDescent="0.2">
      <c r="A20" s="13">
        <v>320</v>
      </c>
      <c r="B20" s="31" t="s">
        <v>36</v>
      </c>
      <c r="C20" s="15"/>
      <c r="D20" s="19"/>
      <c r="E20" s="17"/>
      <c r="F20" s="410"/>
      <c r="G20" s="411"/>
      <c r="H20" s="412"/>
      <c r="I20" s="410"/>
      <c r="J20" s="411"/>
      <c r="K20" s="412"/>
      <c r="L20" s="410"/>
      <c r="M20" s="35"/>
      <c r="N20" s="36"/>
      <c r="O20" s="34">
        <f t="shared" si="1"/>
        <v>0</v>
      </c>
      <c r="P20" s="16"/>
    </row>
    <row r="21" spans="1:16" ht="12.75" customHeight="1" x14ac:dyDescent="0.2">
      <c r="A21" s="13">
        <v>330</v>
      </c>
      <c r="B21" s="31" t="s">
        <v>60</v>
      </c>
      <c r="C21" s="15"/>
      <c r="D21" s="19"/>
      <c r="E21" s="17"/>
      <c r="F21" s="413"/>
      <c r="G21" s="411"/>
      <c r="H21" s="412"/>
      <c r="I21" s="413"/>
      <c r="J21" s="411"/>
      <c r="K21" s="412"/>
      <c r="L21" s="413"/>
      <c r="M21" s="35"/>
      <c r="N21" s="36"/>
      <c r="O21" s="34">
        <f t="shared" si="1"/>
        <v>0</v>
      </c>
      <c r="P21" s="16"/>
    </row>
    <row r="22" spans="1:16" ht="12.75" customHeight="1" x14ac:dyDescent="0.2">
      <c r="A22" s="13">
        <v>331</v>
      </c>
      <c r="B22" s="31" t="s">
        <v>59</v>
      </c>
      <c r="C22" s="15"/>
      <c r="D22" s="19"/>
      <c r="E22" s="17"/>
      <c r="F22" s="413"/>
      <c r="G22" s="411"/>
      <c r="H22" s="412"/>
      <c r="I22" s="413"/>
      <c r="J22" s="411"/>
      <c r="K22" s="412"/>
      <c r="L22" s="413"/>
      <c r="M22" s="35"/>
      <c r="N22" s="36"/>
      <c r="O22" s="34">
        <f t="shared" si="1"/>
        <v>0</v>
      </c>
      <c r="P22" s="16"/>
    </row>
    <row r="23" spans="1:16" ht="12.75" customHeight="1" x14ac:dyDescent="0.2">
      <c r="A23" s="13">
        <v>333</v>
      </c>
      <c r="B23" s="31" t="s">
        <v>37</v>
      </c>
      <c r="C23" s="15"/>
      <c r="D23" s="19"/>
      <c r="E23" s="17"/>
      <c r="F23" s="410"/>
      <c r="G23" s="411"/>
      <c r="H23" s="412"/>
      <c r="I23" s="410"/>
      <c r="J23" s="411"/>
      <c r="K23" s="412"/>
      <c r="L23" s="410"/>
      <c r="M23" s="35"/>
      <c r="N23" s="36"/>
      <c r="O23" s="34">
        <f t="shared" si="1"/>
        <v>0</v>
      </c>
      <c r="P23" s="16"/>
    </row>
    <row r="24" spans="1:16" ht="12.75" customHeight="1" x14ac:dyDescent="0.2">
      <c r="A24" s="13">
        <v>334</v>
      </c>
      <c r="B24" s="31" t="s">
        <v>38</v>
      </c>
      <c r="C24" s="15"/>
      <c r="D24" s="19"/>
      <c r="E24" s="17"/>
      <c r="F24" s="410"/>
      <c r="G24" s="411"/>
      <c r="H24" s="412"/>
      <c r="I24" s="410"/>
      <c r="J24" s="411"/>
      <c r="K24" s="412"/>
      <c r="L24" s="410"/>
      <c r="M24" s="35"/>
      <c r="N24" s="36"/>
      <c r="O24" s="34">
        <f t="shared" si="1"/>
        <v>0</v>
      </c>
      <c r="P24" s="16"/>
    </row>
    <row r="25" spans="1:16" ht="12.75" customHeight="1" x14ac:dyDescent="0.2">
      <c r="A25" s="13">
        <v>335</v>
      </c>
      <c r="B25" s="31" t="s">
        <v>39</v>
      </c>
      <c r="C25" s="15"/>
      <c r="D25" s="19"/>
      <c r="E25" s="17"/>
      <c r="F25" s="410"/>
      <c r="G25" s="411"/>
      <c r="H25" s="412"/>
      <c r="I25" s="410"/>
      <c r="J25" s="411"/>
      <c r="K25" s="412"/>
      <c r="L25" s="410"/>
      <c r="M25" s="35"/>
      <c r="N25" s="36"/>
      <c r="O25" s="34">
        <f t="shared" si="1"/>
        <v>0</v>
      </c>
      <c r="P25" s="16"/>
    </row>
    <row r="26" spans="1:16" x14ac:dyDescent="0.2">
      <c r="A26" s="13">
        <v>339</v>
      </c>
      <c r="B26" s="31" t="s">
        <v>61</v>
      </c>
      <c r="C26" s="15"/>
      <c r="D26" s="19"/>
      <c r="E26" s="17"/>
      <c r="F26" s="413"/>
      <c r="G26" s="411"/>
      <c r="H26" s="412"/>
      <c r="I26" s="413"/>
      <c r="J26" s="411"/>
      <c r="K26" s="412"/>
      <c r="L26" s="413"/>
      <c r="M26" s="35"/>
      <c r="N26" s="36"/>
      <c r="O26" s="34">
        <f t="shared" si="1"/>
        <v>0</v>
      </c>
      <c r="P26" s="16"/>
    </row>
    <row r="27" spans="1:16" x14ac:dyDescent="0.2">
      <c r="A27" s="13">
        <v>340</v>
      </c>
      <c r="B27" s="31" t="s">
        <v>40</v>
      </c>
      <c r="C27" s="15"/>
      <c r="D27" s="19"/>
      <c r="E27" s="17"/>
      <c r="F27" s="410"/>
      <c r="G27" s="411"/>
      <c r="H27" s="412"/>
      <c r="I27" s="410"/>
      <c r="J27" s="411"/>
      <c r="K27" s="412"/>
      <c r="L27" s="410"/>
      <c r="M27" s="35"/>
      <c r="N27" s="36"/>
      <c r="O27" s="34">
        <f t="shared" si="1"/>
        <v>0</v>
      </c>
      <c r="P27" s="16"/>
    </row>
    <row r="28" spans="1:16" x14ac:dyDescent="0.2">
      <c r="A28" s="13">
        <f t="shared" ref="A28:A35" si="2">1+A27</f>
        <v>341</v>
      </c>
      <c r="B28" s="31" t="s">
        <v>41</v>
      </c>
      <c r="C28" s="15"/>
      <c r="D28" s="19"/>
      <c r="E28" s="17"/>
      <c r="F28" s="410"/>
      <c r="G28" s="411"/>
      <c r="H28" s="412"/>
      <c r="I28" s="410"/>
      <c r="J28" s="411"/>
      <c r="K28" s="412"/>
      <c r="L28" s="410"/>
      <c r="M28" s="35"/>
      <c r="N28" s="36"/>
      <c r="O28" s="34">
        <f t="shared" si="1"/>
        <v>0</v>
      </c>
      <c r="P28" s="16"/>
    </row>
    <row r="29" spans="1:16" x14ac:dyDescent="0.2">
      <c r="A29" s="13">
        <f t="shared" si="2"/>
        <v>342</v>
      </c>
      <c r="B29" s="31" t="s">
        <v>42</v>
      </c>
      <c r="C29" s="15"/>
      <c r="D29" s="19"/>
      <c r="E29" s="17"/>
      <c r="F29" s="410"/>
      <c r="G29" s="411"/>
      <c r="H29" s="412"/>
      <c r="I29" s="410"/>
      <c r="J29" s="411"/>
      <c r="K29" s="412"/>
      <c r="L29" s="410"/>
      <c r="M29" s="35"/>
      <c r="N29" s="36"/>
      <c r="O29" s="34">
        <f t="shared" si="1"/>
        <v>0</v>
      </c>
      <c r="P29" s="16"/>
    </row>
    <row r="30" spans="1:16" x14ac:dyDescent="0.2">
      <c r="A30" s="13">
        <f t="shared" si="2"/>
        <v>343</v>
      </c>
      <c r="B30" s="31" t="s">
        <v>43</v>
      </c>
      <c r="C30" s="15"/>
      <c r="D30" s="19"/>
      <c r="E30" s="17"/>
      <c r="F30" s="410"/>
      <c r="G30" s="411"/>
      <c r="H30" s="412"/>
      <c r="I30" s="410"/>
      <c r="J30" s="411"/>
      <c r="K30" s="412"/>
      <c r="L30" s="410"/>
      <c r="M30" s="35"/>
      <c r="N30" s="36"/>
      <c r="O30" s="34">
        <f t="shared" si="1"/>
        <v>0</v>
      </c>
      <c r="P30" s="16"/>
    </row>
    <row r="31" spans="1:16" x14ac:dyDescent="0.2">
      <c r="A31" s="13">
        <f t="shared" si="2"/>
        <v>344</v>
      </c>
      <c r="B31" s="31" t="s">
        <v>44</v>
      </c>
      <c r="C31" s="15"/>
      <c r="D31" s="19"/>
      <c r="E31" s="17"/>
      <c r="F31" s="410"/>
      <c r="G31" s="411"/>
      <c r="H31" s="412"/>
      <c r="I31" s="410"/>
      <c r="J31" s="411"/>
      <c r="K31" s="412"/>
      <c r="L31" s="410"/>
      <c r="M31" s="35"/>
      <c r="N31" s="36"/>
      <c r="O31" s="34">
        <f t="shared" si="1"/>
        <v>0</v>
      </c>
      <c r="P31" s="16"/>
    </row>
    <row r="32" spans="1:16" x14ac:dyDescent="0.2">
      <c r="A32" s="13">
        <f t="shared" si="2"/>
        <v>345</v>
      </c>
      <c r="B32" s="31" t="s">
        <v>45</v>
      </c>
      <c r="C32" s="15"/>
      <c r="D32" s="19"/>
      <c r="E32" s="17"/>
      <c r="F32" s="410"/>
      <c r="G32" s="411"/>
      <c r="H32" s="412"/>
      <c r="I32" s="410"/>
      <c r="J32" s="411"/>
      <c r="K32" s="412"/>
      <c r="L32" s="410"/>
      <c r="M32" s="35"/>
      <c r="N32" s="36"/>
      <c r="O32" s="34">
        <f t="shared" si="1"/>
        <v>0</v>
      </c>
      <c r="P32" s="16"/>
    </row>
    <row r="33" spans="1:16" x14ac:dyDescent="0.2">
      <c r="A33" s="13">
        <f t="shared" si="2"/>
        <v>346</v>
      </c>
      <c r="B33" s="31" t="s">
        <v>46</v>
      </c>
      <c r="C33" s="15"/>
      <c r="D33" s="19"/>
      <c r="E33" s="17"/>
      <c r="F33" s="410"/>
      <c r="G33" s="411"/>
      <c r="H33" s="412"/>
      <c r="I33" s="410"/>
      <c r="J33" s="411"/>
      <c r="K33" s="412"/>
      <c r="L33" s="410"/>
      <c r="M33" s="35"/>
      <c r="N33" s="36"/>
      <c r="O33" s="34">
        <f t="shared" si="1"/>
        <v>0</v>
      </c>
      <c r="P33" s="16"/>
    </row>
    <row r="34" spans="1:16" x14ac:dyDescent="0.2">
      <c r="A34" s="13">
        <f t="shared" si="2"/>
        <v>347</v>
      </c>
      <c r="B34" s="31" t="s">
        <v>47</v>
      </c>
      <c r="C34" s="15"/>
      <c r="D34" s="19"/>
      <c r="E34" s="17"/>
      <c r="F34" s="410"/>
      <c r="G34" s="417"/>
      <c r="H34" s="418"/>
      <c r="I34" s="410"/>
      <c r="J34" s="417"/>
      <c r="K34" s="418"/>
      <c r="L34" s="410"/>
      <c r="M34" s="46"/>
      <c r="N34" s="47"/>
      <c r="O34" s="34">
        <f t="shared" si="1"/>
        <v>0</v>
      </c>
      <c r="P34" s="16"/>
    </row>
    <row r="35" spans="1:16" ht="15" x14ac:dyDescent="0.35">
      <c r="A35" s="13">
        <f t="shared" si="2"/>
        <v>348</v>
      </c>
      <c r="B35" s="31" t="s">
        <v>48</v>
      </c>
      <c r="C35" s="15"/>
      <c r="D35" s="19"/>
      <c r="E35" s="17"/>
      <c r="F35" s="410"/>
      <c r="G35" s="411"/>
      <c r="H35" s="412"/>
      <c r="I35" s="410"/>
      <c r="J35" s="411"/>
      <c r="K35" s="412"/>
      <c r="L35" s="410"/>
      <c r="M35" s="35"/>
      <c r="N35" s="36"/>
      <c r="O35" s="34">
        <f>F35+I35-L35</f>
        <v>0</v>
      </c>
      <c r="P35" s="40"/>
    </row>
    <row r="36" spans="1:16" x14ac:dyDescent="0.2">
      <c r="A36" s="13"/>
      <c r="B36" s="31"/>
      <c r="C36" s="15"/>
      <c r="D36" s="19"/>
      <c r="E36" s="17"/>
      <c r="F36" s="421"/>
      <c r="G36" s="420"/>
      <c r="H36" s="409"/>
      <c r="I36" s="421"/>
      <c r="J36" s="420"/>
      <c r="K36" s="409"/>
      <c r="L36" s="421"/>
      <c r="M36" s="16"/>
      <c r="N36" s="17"/>
      <c r="O36" s="15"/>
      <c r="P36" s="16"/>
    </row>
    <row r="37" spans="1:16" ht="15.75" thickBot="1" x14ac:dyDescent="0.4">
      <c r="A37" s="13"/>
      <c r="B37" s="31" t="s">
        <v>57</v>
      </c>
      <c r="C37" s="15"/>
      <c r="D37" s="19"/>
      <c r="E37" s="17"/>
      <c r="F37" s="41">
        <f>SUM(F9:F35)</f>
        <v>0</v>
      </c>
      <c r="G37" s="33"/>
      <c r="H37" s="17"/>
      <c r="I37" s="41">
        <f>SUM(I9:I35)</f>
        <v>0</v>
      </c>
      <c r="J37" s="33"/>
      <c r="K37" s="17"/>
      <c r="L37" s="41">
        <f>SUM(L9:L35)</f>
        <v>0</v>
      </c>
      <c r="M37" s="33"/>
      <c r="N37" s="17"/>
      <c r="O37" s="41">
        <f>SUM(O9:O35)</f>
        <v>0</v>
      </c>
      <c r="P37" s="42"/>
    </row>
    <row r="38" spans="1:16" ht="13.5" thickTop="1" x14ac:dyDescent="0.2">
      <c r="A38" s="20"/>
      <c r="B38" s="21"/>
      <c r="C38" s="22"/>
      <c r="D38" s="23"/>
      <c r="E38" s="43"/>
      <c r="F38" s="44"/>
      <c r="G38" s="45"/>
      <c r="H38" s="43"/>
      <c r="I38" s="44"/>
      <c r="J38" s="45"/>
      <c r="K38" s="43"/>
      <c r="L38" s="44"/>
      <c r="M38" s="45"/>
      <c r="N38" s="43"/>
      <c r="O38" s="44"/>
      <c r="P38" s="45"/>
    </row>
    <row r="40" spans="1:16" x14ac:dyDescent="0.2">
      <c r="A40" s="750" t="s">
        <v>501</v>
      </c>
      <c r="B40" s="750"/>
      <c r="C40" s="750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</row>
  </sheetData>
  <sheetProtection password="EA9C" sheet="1" objects="1" scenarios="1"/>
  <mergeCells count="5">
    <mergeCell ref="L1:P1"/>
    <mergeCell ref="A40:P40"/>
    <mergeCell ref="B6:D6"/>
    <mergeCell ref="B7:D7"/>
    <mergeCell ref="L2:P2"/>
  </mergeCells>
  <phoneticPr fontId="0" type="noConversion"/>
  <printOptions horizontalCentered="1"/>
  <pageMargins left="0.75" right="0.5" top="0.75" bottom="0.25" header="0.5" footer="0.5"/>
  <pageSetup orientation="landscape" r:id="rId1"/>
  <headerFooter alignWithMargins="0">
    <oddFooter>&amp;C&amp;1#&amp;"Calibri"&amp;10&amp;K000000Confidential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Y38"/>
  <sheetViews>
    <sheetView showGridLines="0" workbookViewId="0">
      <selection activeCell="F11" sqref="F11"/>
    </sheetView>
  </sheetViews>
  <sheetFormatPr defaultRowHeight="12.75" x14ac:dyDescent="0.2"/>
  <cols>
    <col min="1" max="1" width="6.42578125" customWidth="1"/>
    <col min="2" max="3" width="11.7109375" customWidth="1"/>
    <col min="4" max="4" width="12.7109375" customWidth="1"/>
    <col min="5" max="5" width="0.85546875" customWidth="1"/>
    <col min="6" max="6" width="9.7109375" customWidth="1"/>
    <col min="7" max="8" width="0.85546875" customWidth="1"/>
    <col min="9" max="9" width="8.7109375" customWidth="1"/>
    <col min="10" max="11" width="0.85546875" customWidth="1"/>
    <col min="12" max="12" width="8.7109375" customWidth="1"/>
    <col min="13" max="14" width="0.85546875" customWidth="1"/>
    <col min="15" max="15" width="14.7109375" customWidth="1"/>
    <col min="16" max="17" width="0.85546875" customWidth="1"/>
    <col min="18" max="18" width="10.7109375" customWidth="1"/>
    <col min="19" max="20" width="0.85546875" customWidth="1"/>
    <col min="21" max="21" width="10.7109375" customWidth="1"/>
    <col min="22" max="23" width="0.85546875" customWidth="1"/>
    <col min="24" max="24" width="14.7109375" customWidth="1"/>
    <col min="25" max="25" width="0.85546875" customWidth="1"/>
  </cols>
  <sheetData>
    <row r="1" spans="1:25" ht="15" x14ac:dyDescent="0.25">
      <c r="A1" s="1" t="s">
        <v>0</v>
      </c>
      <c r="B1" s="1"/>
      <c r="C1" s="2" t="str">
        <f>'Report of (F-2)'!C3</f>
        <v/>
      </c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93" t="s">
        <v>76</v>
      </c>
      <c r="T1" s="794"/>
      <c r="U1" s="794"/>
      <c r="V1" s="794"/>
      <c r="W1" s="794"/>
      <c r="X1" s="794"/>
      <c r="Y1" s="795"/>
    </row>
    <row r="2" spans="1:25" ht="15" customHeight="1" x14ac:dyDescent="0.2">
      <c r="A2" s="4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774" t="str">
        <f>'Inside Cover'!B41</f>
        <v xml:space="preserve">December 31, </v>
      </c>
      <c r="T2" s="775"/>
      <c r="U2" s="775"/>
      <c r="V2" s="775"/>
      <c r="W2" s="775"/>
      <c r="X2" s="775"/>
      <c r="Y2" s="776"/>
    </row>
    <row r="3" spans="1:25" ht="15" x14ac:dyDescent="0.25">
      <c r="A3" s="4"/>
      <c r="B3" s="4"/>
      <c r="C3" s="3"/>
      <c r="D3" s="3"/>
      <c r="E3" s="3"/>
      <c r="F3" s="3"/>
      <c r="G3" s="3"/>
      <c r="H3" s="3"/>
      <c r="I3" s="5" t="s">
        <v>1</v>
      </c>
      <c r="J3" s="3"/>
      <c r="K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25" x14ac:dyDescent="0.2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4.25" x14ac:dyDescent="0.2">
      <c r="A5" s="6"/>
      <c r="B5" s="7"/>
      <c r="C5" s="8"/>
      <c r="D5" s="9"/>
      <c r="E5" s="10"/>
      <c r="F5" s="26" t="s">
        <v>2</v>
      </c>
      <c r="G5" s="27"/>
      <c r="H5" s="25"/>
      <c r="I5" s="26" t="s">
        <v>2</v>
      </c>
      <c r="J5" s="27"/>
      <c r="K5" s="25"/>
      <c r="L5" s="26"/>
      <c r="M5" s="12"/>
      <c r="N5" s="7"/>
      <c r="O5" s="662" t="s">
        <v>540</v>
      </c>
      <c r="P5" s="12"/>
      <c r="Q5" s="7"/>
      <c r="R5" s="11"/>
      <c r="S5" s="12"/>
      <c r="T5" s="7"/>
      <c r="U5" s="11"/>
      <c r="V5" s="12"/>
      <c r="W5" s="7"/>
      <c r="X5" s="26" t="s">
        <v>3</v>
      </c>
      <c r="Y5" s="12"/>
    </row>
    <row r="6" spans="1:25" x14ac:dyDescent="0.2">
      <c r="A6" s="13"/>
      <c r="B6" s="14"/>
      <c r="C6" s="15"/>
      <c r="D6" s="16"/>
      <c r="E6" s="17"/>
      <c r="F6" s="18" t="s">
        <v>4</v>
      </c>
      <c r="G6" s="19"/>
      <c r="H6" s="14"/>
      <c r="I6" s="18" t="s">
        <v>5</v>
      </c>
      <c r="J6" s="19"/>
      <c r="K6" s="14"/>
      <c r="L6" s="18" t="s">
        <v>6</v>
      </c>
      <c r="M6" s="19"/>
      <c r="N6" s="14"/>
      <c r="O6" s="18" t="s">
        <v>7</v>
      </c>
      <c r="P6" s="19"/>
      <c r="Q6" s="14"/>
      <c r="R6" s="18"/>
      <c r="S6" s="19"/>
      <c r="T6" s="14"/>
      <c r="U6" s="18"/>
      <c r="V6" s="19"/>
      <c r="W6" s="14"/>
      <c r="X6" s="18" t="s">
        <v>8</v>
      </c>
      <c r="Y6" s="19"/>
    </row>
    <row r="7" spans="1:25" x14ac:dyDescent="0.2">
      <c r="A7" s="13" t="s">
        <v>9</v>
      </c>
      <c r="B7" s="14"/>
      <c r="C7" s="15"/>
      <c r="D7" s="16"/>
      <c r="E7" s="17"/>
      <c r="F7" s="18" t="s">
        <v>10</v>
      </c>
      <c r="G7" s="19"/>
      <c r="H7" s="14"/>
      <c r="I7" s="18" t="s">
        <v>11</v>
      </c>
      <c r="J7" s="19"/>
      <c r="K7" s="14"/>
      <c r="L7" s="18" t="s">
        <v>451</v>
      </c>
      <c r="M7" s="19"/>
      <c r="N7" s="14"/>
      <c r="O7" s="18" t="s">
        <v>8</v>
      </c>
      <c r="P7" s="19"/>
      <c r="Q7" s="14"/>
      <c r="R7" s="18"/>
      <c r="S7" s="19"/>
      <c r="T7" s="14"/>
      <c r="U7" s="18"/>
      <c r="V7" s="19"/>
      <c r="W7" s="14"/>
      <c r="X7" s="18" t="s">
        <v>12</v>
      </c>
      <c r="Y7" s="19"/>
    </row>
    <row r="8" spans="1:25" x14ac:dyDescent="0.2">
      <c r="A8" s="13" t="s">
        <v>13</v>
      </c>
      <c r="B8" s="14"/>
      <c r="C8" s="18" t="s">
        <v>14</v>
      </c>
      <c r="D8" s="19"/>
      <c r="E8" s="14"/>
      <c r="F8" s="18" t="s">
        <v>15</v>
      </c>
      <c r="G8" s="19"/>
      <c r="H8" s="14"/>
      <c r="I8" s="18" t="s">
        <v>16</v>
      </c>
      <c r="J8" s="19"/>
      <c r="K8" s="14"/>
      <c r="L8" s="18" t="s">
        <v>17</v>
      </c>
      <c r="M8" s="19"/>
      <c r="N8" s="14"/>
      <c r="O8" s="18" t="s">
        <v>18</v>
      </c>
      <c r="P8" s="19"/>
      <c r="Q8" s="14"/>
      <c r="R8" s="18" t="s">
        <v>19</v>
      </c>
      <c r="S8" s="19"/>
      <c r="T8" s="14"/>
      <c r="U8" s="18" t="s">
        <v>20</v>
      </c>
      <c r="V8" s="19"/>
      <c r="W8" s="14"/>
      <c r="X8" s="18" t="s">
        <v>558</v>
      </c>
      <c r="Y8" s="19"/>
    </row>
    <row r="9" spans="1:25" x14ac:dyDescent="0.2">
      <c r="A9" s="20" t="s">
        <v>21</v>
      </c>
      <c r="B9" s="21"/>
      <c r="C9" s="22" t="s">
        <v>22</v>
      </c>
      <c r="D9" s="23"/>
      <c r="E9" s="21"/>
      <c r="F9" s="243" t="s">
        <v>310</v>
      </c>
      <c r="G9" s="23"/>
      <c r="H9" s="21"/>
      <c r="I9" s="22" t="s">
        <v>23</v>
      </c>
      <c r="J9" s="23"/>
      <c r="K9" s="21"/>
      <c r="L9" s="22" t="s">
        <v>24</v>
      </c>
      <c r="M9" s="23"/>
      <c r="N9" s="21"/>
      <c r="O9" s="22" t="s">
        <v>25</v>
      </c>
      <c r="P9" s="23"/>
      <c r="Q9" s="21"/>
      <c r="R9" s="22" t="s">
        <v>26</v>
      </c>
      <c r="S9" s="23"/>
      <c r="T9" s="21"/>
      <c r="U9" s="22" t="s">
        <v>27</v>
      </c>
      <c r="V9" s="23"/>
      <c r="W9" s="21"/>
      <c r="X9" s="22" t="s">
        <v>28</v>
      </c>
      <c r="Y9" s="23"/>
    </row>
    <row r="10" spans="1:25" x14ac:dyDescent="0.2">
      <c r="A10" s="24"/>
      <c r="B10" s="25"/>
      <c r="C10" s="26"/>
      <c r="D10" s="27"/>
      <c r="E10" s="28"/>
      <c r="F10" s="29"/>
      <c r="G10" s="30"/>
      <c r="H10" s="28"/>
      <c r="I10" s="29"/>
      <c r="J10" s="30"/>
      <c r="K10" s="28"/>
      <c r="L10" s="29"/>
      <c r="M10" s="30"/>
      <c r="N10" s="28"/>
      <c r="O10" s="29"/>
      <c r="P10" s="30"/>
      <c r="Q10" s="28"/>
      <c r="R10" s="29"/>
      <c r="S10" s="30"/>
      <c r="T10" s="28"/>
      <c r="U10" s="29"/>
      <c r="V10" s="30"/>
      <c r="W10" s="28"/>
      <c r="X10" s="29"/>
      <c r="Y10" s="30"/>
    </row>
    <row r="11" spans="1:25" x14ac:dyDescent="0.2">
      <c r="A11" s="13">
        <v>304</v>
      </c>
      <c r="B11" s="674" t="s">
        <v>551</v>
      </c>
      <c r="C11" s="15"/>
      <c r="D11" s="19"/>
      <c r="E11" s="17"/>
      <c r="F11" s="496">
        <v>1.0000000000000001E-5</v>
      </c>
      <c r="G11" s="35"/>
      <c r="H11" s="36"/>
      <c r="I11" s="493">
        <v>0</v>
      </c>
      <c r="J11" s="35"/>
      <c r="K11" s="36"/>
      <c r="L11" s="50">
        <f t="shared" ref="L11:L34" si="0">IF(1/F11&gt;1,0,1/F11)</f>
        <v>0</v>
      </c>
      <c r="M11" s="35"/>
      <c r="N11" s="36"/>
      <c r="O11" s="407">
        <v>0</v>
      </c>
      <c r="P11" s="408"/>
      <c r="Q11" s="409"/>
      <c r="R11" s="407">
        <v>0</v>
      </c>
      <c r="S11" s="408"/>
      <c r="T11" s="409"/>
      <c r="U11" s="731">
        <f>IF((ROUND(L11*'Util Plnt - Wtr (W-1)'!O12,0)+O11)&gt;'Util Plnt - Wtr (W-1)'!O12,'Util Plnt - Wtr (W-1)'!O12-'Accum Depr - Wtr (W-2)'!O11,ROUND('Accum Depr - Wtr (W-2)'!L11*'Util Plnt - Wtr (W-1)'!O12,0))</f>
        <v>0</v>
      </c>
      <c r="V11" s="33"/>
      <c r="W11" s="17"/>
      <c r="X11" s="32">
        <f>O11-R11+U11</f>
        <v>0</v>
      </c>
      <c r="Y11" s="16"/>
    </row>
    <row r="12" spans="1:25" x14ac:dyDescent="0.2">
      <c r="A12" s="13">
        <f t="shared" ref="A12:A18" si="1">1+A11</f>
        <v>305</v>
      </c>
      <c r="B12" s="31" t="s">
        <v>62</v>
      </c>
      <c r="C12" s="15"/>
      <c r="D12" s="19"/>
      <c r="E12" s="17"/>
      <c r="F12" s="496">
        <v>1.0000000000000001E-5</v>
      </c>
      <c r="G12" s="35"/>
      <c r="H12" s="36"/>
      <c r="I12" s="495"/>
      <c r="J12" s="35"/>
      <c r="K12" s="36"/>
      <c r="L12" s="50">
        <f t="shared" si="0"/>
        <v>0</v>
      </c>
      <c r="M12" s="35"/>
      <c r="N12" s="36"/>
      <c r="O12" s="410"/>
      <c r="P12" s="411"/>
      <c r="Q12" s="412"/>
      <c r="R12" s="413"/>
      <c r="S12" s="411"/>
      <c r="T12" s="412"/>
      <c r="U12" s="51">
        <f>IF((ROUND(L12*'Util Plnt - Wtr (W-1)'!O13,0)+O12)&gt;'Util Plnt - Wtr (W-1)'!O13,'Util Plnt - Wtr (W-1)'!O13-'Accum Depr - Wtr (W-2)'!O12,ROUND('Accum Depr - Wtr (W-2)'!L12*'Util Plnt - Wtr (W-1)'!O13,0))</f>
        <v>0</v>
      </c>
      <c r="V12" s="35"/>
      <c r="W12" s="36"/>
      <c r="X12" s="34">
        <f t="shared" ref="X12:X34" si="2">O12-R12+U12</f>
        <v>0</v>
      </c>
      <c r="Y12" s="16"/>
    </row>
    <row r="13" spans="1:25" x14ac:dyDescent="0.2">
      <c r="A13" s="13">
        <f t="shared" si="1"/>
        <v>306</v>
      </c>
      <c r="B13" s="31" t="s">
        <v>31</v>
      </c>
      <c r="C13" s="15"/>
      <c r="D13" s="19"/>
      <c r="E13" s="17"/>
      <c r="F13" s="496">
        <v>1.0000000000000001E-5</v>
      </c>
      <c r="G13" s="35"/>
      <c r="H13" s="36"/>
      <c r="I13" s="494"/>
      <c r="J13" s="35"/>
      <c r="K13" s="36"/>
      <c r="L13" s="50">
        <f t="shared" si="0"/>
        <v>0</v>
      </c>
      <c r="M13" s="35"/>
      <c r="N13" s="36"/>
      <c r="O13" s="410"/>
      <c r="P13" s="411"/>
      <c r="Q13" s="412"/>
      <c r="R13" s="410"/>
      <c r="S13" s="411"/>
      <c r="T13" s="412"/>
      <c r="U13" s="51">
        <f>IF((ROUND(L13*'Util Plnt - Wtr (W-1)'!O14,0)+O13)&gt;'Util Plnt - Wtr (W-1)'!O14,'Util Plnt - Wtr (W-1)'!O14-'Accum Depr - Wtr (W-2)'!O13,ROUND('Accum Depr - Wtr (W-2)'!L13*'Util Plnt - Wtr (W-1)'!O14,0))</f>
        <v>0</v>
      </c>
      <c r="V13" s="35"/>
      <c r="W13" s="36"/>
      <c r="X13" s="34">
        <f t="shared" si="2"/>
        <v>0</v>
      </c>
      <c r="Y13" s="16"/>
    </row>
    <row r="14" spans="1:25" x14ac:dyDescent="0.2">
      <c r="A14" s="13">
        <f t="shared" si="1"/>
        <v>307</v>
      </c>
      <c r="B14" s="31" t="s">
        <v>32</v>
      </c>
      <c r="C14" s="15"/>
      <c r="D14" s="19"/>
      <c r="E14" s="17"/>
      <c r="F14" s="496">
        <v>1.0000000000000001E-5</v>
      </c>
      <c r="G14" s="35"/>
      <c r="H14" s="36"/>
      <c r="I14" s="494"/>
      <c r="J14" s="35"/>
      <c r="K14" s="36"/>
      <c r="L14" s="50">
        <f t="shared" si="0"/>
        <v>0</v>
      </c>
      <c r="M14" s="35"/>
      <c r="N14" s="36"/>
      <c r="O14" s="410"/>
      <c r="P14" s="411"/>
      <c r="Q14" s="412"/>
      <c r="R14" s="410"/>
      <c r="S14" s="411"/>
      <c r="T14" s="412"/>
      <c r="U14" s="51">
        <f>IF((ROUND(L14*'Util Plnt - Wtr (W-1)'!O15,0)+O14)&gt;'Util Plnt - Wtr (W-1)'!O15,'Util Plnt - Wtr (W-1)'!O15-'Accum Depr - Wtr (W-2)'!O14,ROUND('Accum Depr - Wtr (W-2)'!L14*'Util Plnt - Wtr (W-1)'!O15,0))</f>
        <v>0</v>
      </c>
      <c r="V14" s="35"/>
      <c r="W14" s="36"/>
      <c r="X14" s="34">
        <f t="shared" si="2"/>
        <v>0</v>
      </c>
      <c r="Y14" s="16"/>
    </row>
    <row r="15" spans="1:25" x14ac:dyDescent="0.2">
      <c r="A15" s="13">
        <f t="shared" si="1"/>
        <v>308</v>
      </c>
      <c r="B15" s="31" t="s">
        <v>58</v>
      </c>
      <c r="C15" s="15"/>
      <c r="D15" s="19"/>
      <c r="E15" s="17"/>
      <c r="F15" s="496">
        <v>1.0000000000000001E-5</v>
      </c>
      <c r="G15" s="35"/>
      <c r="H15" s="36"/>
      <c r="I15" s="495"/>
      <c r="J15" s="35"/>
      <c r="K15" s="36"/>
      <c r="L15" s="50">
        <f t="shared" si="0"/>
        <v>0</v>
      </c>
      <c r="M15" s="35"/>
      <c r="N15" s="36"/>
      <c r="O15" s="410"/>
      <c r="P15" s="411"/>
      <c r="Q15" s="412"/>
      <c r="R15" s="413"/>
      <c r="S15" s="411"/>
      <c r="T15" s="412"/>
      <c r="U15" s="51">
        <f>IF((ROUND(L15*'Util Plnt - Wtr (W-1)'!O16,0)+O15)&gt;'Util Plnt - Wtr (W-1)'!O16,'Util Plnt - Wtr (W-1)'!O16-'Accum Depr - Wtr (W-2)'!O15,ROUND('Accum Depr - Wtr (W-2)'!L15*'Util Plnt - Wtr (W-1)'!O16,0))</f>
        <v>0</v>
      </c>
      <c r="V15" s="35"/>
      <c r="W15" s="36"/>
      <c r="X15" s="34">
        <f t="shared" si="2"/>
        <v>0</v>
      </c>
      <c r="Y15" s="16"/>
    </row>
    <row r="16" spans="1:25" x14ac:dyDescent="0.2">
      <c r="A16" s="13">
        <f t="shared" si="1"/>
        <v>309</v>
      </c>
      <c r="B16" s="31" t="s">
        <v>33</v>
      </c>
      <c r="C16" s="15"/>
      <c r="D16" s="19"/>
      <c r="E16" s="17"/>
      <c r="F16" s="496">
        <v>1.0000000000000001E-5</v>
      </c>
      <c r="G16" s="35"/>
      <c r="H16" s="36"/>
      <c r="I16" s="494"/>
      <c r="J16" s="35"/>
      <c r="K16" s="36"/>
      <c r="L16" s="50">
        <f t="shared" si="0"/>
        <v>0</v>
      </c>
      <c r="M16" s="35"/>
      <c r="N16" s="36"/>
      <c r="O16" s="410"/>
      <c r="P16" s="411"/>
      <c r="Q16" s="412"/>
      <c r="R16" s="410"/>
      <c r="S16" s="411"/>
      <c r="T16" s="412"/>
      <c r="U16" s="51">
        <f>IF((ROUND(L16*'Util Plnt - Wtr (W-1)'!O17,0)+O16)&gt;'Util Plnt - Wtr (W-1)'!O17,'Util Plnt - Wtr (W-1)'!O17-'Accum Depr - Wtr (W-2)'!O16,ROUND('Accum Depr - Wtr (W-2)'!L16*'Util Plnt - Wtr (W-1)'!O17,0))</f>
        <v>0</v>
      </c>
      <c r="V16" s="35"/>
      <c r="W16" s="36"/>
      <c r="X16" s="34">
        <f t="shared" si="2"/>
        <v>0</v>
      </c>
      <c r="Y16" s="16"/>
    </row>
    <row r="17" spans="1:25" x14ac:dyDescent="0.2">
      <c r="A17" s="13">
        <f t="shared" si="1"/>
        <v>310</v>
      </c>
      <c r="B17" s="31" t="s">
        <v>34</v>
      </c>
      <c r="C17" s="15"/>
      <c r="D17" s="19"/>
      <c r="E17" s="17"/>
      <c r="F17" s="496">
        <v>1.0000000000000001E-5</v>
      </c>
      <c r="G17" s="35"/>
      <c r="H17" s="36"/>
      <c r="I17" s="494"/>
      <c r="J17" s="35"/>
      <c r="K17" s="36"/>
      <c r="L17" s="50">
        <f t="shared" si="0"/>
        <v>0</v>
      </c>
      <c r="M17" s="35"/>
      <c r="N17" s="36"/>
      <c r="O17" s="410"/>
      <c r="P17" s="411"/>
      <c r="Q17" s="412"/>
      <c r="R17" s="410"/>
      <c r="S17" s="411"/>
      <c r="T17" s="412"/>
      <c r="U17" s="51">
        <f>IF((ROUND(L17*'Util Plnt - Wtr (W-1)'!O18,0)+O17)&gt;'Util Plnt - Wtr (W-1)'!O18,'Util Plnt - Wtr (W-1)'!O18-'Accum Depr - Wtr (W-2)'!O17,ROUND('Accum Depr - Wtr (W-2)'!L17*'Util Plnt - Wtr (W-1)'!O18,0))</f>
        <v>0</v>
      </c>
      <c r="V17" s="35"/>
      <c r="W17" s="36"/>
      <c r="X17" s="34">
        <f t="shared" si="2"/>
        <v>0</v>
      </c>
      <c r="Y17" s="16"/>
    </row>
    <row r="18" spans="1:25" x14ac:dyDescent="0.2">
      <c r="A18" s="13">
        <f t="shared" si="1"/>
        <v>311</v>
      </c>
      <c r="B18" s="31" t="s">
        <v>35</v>
      </c>
      <c r="C18" s="15"/>
      <c r="D18" s="19"/>
      <c r="E18" s="17"/>
      <c r="F18" s="496">
        <v>1.0000000000000001E-5</v>
      </c>
      <c r="G18" s="35"/>
      <c r="H18" s="36"/>
      <c r="I18" s="494"/>
      <c r="J18" s="35"/>
      <c r="K18" s="36"/>
      <c r="L18" s="50">
        <f t="shared" si="0"/>
        <v>0</v>
      </c>
      <c r="M18" s="35"/>
      <c r="N18" s="36"/>
      <c r="O18" s="410"/>
      <c r="P18" s="411"/>
      <c r="Q18" s="412"/>
      <c r="R18" s="410"/>
      <c r="S18" s="411"/>
      <c r="T18" s="412"/>
      <c r="U18" s="51">
        <f>IF((ROUND(L18*'Util Plnt - Wtr (W-1)'!O19,0)+O18)&gt;'Util Plnt - Wtr (W-1)'!O19,'Util Plnt - Wtr (W-1)'!O19-'Accum Depr - Wtr (W-2)'!O18,ROUND('Accum Depr - Wtr (W-2)'!L18*'Util Plnt - Wtr (W-1)'!O19,0))</f>
        <v>0</v>
      </c>
      <c r="V18" s="35"/>
      <c r="W18" s="36"/>
      <c r="X18" s="34">
        <f t="shared" si="2"/>
        <v>0</v>
      </c>
      <c r="Y18" s="16"/>
    </row>
    <row r="19" spans="1:25" x14ac:dyDescent="0.2">
      <c r="A19" s="13">
        <v>320</v>
      </c>
      <c r="B19" s="31" t="s">
        <v>36</v>
      </c>
      <c r="C19" s="15"/>
      <c r="D19" s="19"/>
      <c r="E19" s="17"/>
      <c r="F19" s="496">
        <v>1.0000000000000001E-5</v>
      </c>
      <c r="G19" s="35"/>
      <c r="H19" s="36"/>
      <c r="I19" s="494"/>
      <c r="J19" s="35"/>
      <c r="K19" s="36"/>
      <c r="L19" s="50">
        <f t="shared" si="0"/>
        <v>0</v>
      </c>
      <c r="M19" s="35"/>
      <c r="N19" s="36"/>
      <c r="O19" s="410"/>
      <c r="P19" s="411"/>
      <c r="Q19" s="412"/>
      <c r="R19" s="410"/>
      <c r="S19" s="411"/>
      <c r="T19" s="412"/>
      <c r="U19" s="51">
        <f>IF((ROUND(L19*'Util Plnt - Wtr (W-1)'!O20,0)+O19)&gt;'Util Plnt - Wtr (W-1)'!O20,'Util Plnt - Wtr (W-1)'!O20-'Accum Depr - Wtr (W-2)'!O19,ROUND('Accum Depr - Wtr (W-2)'!L19*'Util Plnt - Wtr (W-1)'!O20,0))</f>
        <v>0</v>
      </c>
      <c r="V19" s="35"/>
      <c r="W19" s="36"/>
      <c r="X19" s="34">
        <f t="shared" si="2"/>
        <v>0</v>
      </c>
      <c r="Y19" s="16"/>
    </row>
    <row r="20" spans="1:25" x14ac:dyDescent="0.2">
      <c r="A20" s="13">
        <v>330</v>
      </c>
      <c r="B20" s="31" t="s">
        <v>60</v>
      </c>
      <c r="C20" s="15"/>
      <c r="D20" s="19"/>
      <c r="E20" s="17"/>
      <c r="F20" s="496">
        <v>1.0000000000000001E-5</v>
      </c>
      <c r="G20" s="35"/>
      <c r="H20" s="36"/>
      <c r="I20" s="495"/>
      <c r="J20" s="35"/>
      <c r="K20" s="36"/>
      <c r="L20" s="50">
        <f t="shared" si="0"/>
        <v>0</v>
      </c>
      <c r="M20" s="35"/>
      <c r="N20" s="36"/>
      <c r="O20" s="410"/>
      <c r="P20" s="411"/>
      <c r="Q20" s="412"/>
      <c r="R20" s="413"/>
      <c r="S20" s="411"/>
      <c r="T20" s="412"/>
      <c r="U20" s="51">
        <f>IF((ROUND(L20*'Util Plnt - Wtr (W-1)'!O21,0)+O20)&gt;'Util Plnt - Wtr (W-1)'!O21,'Util Plnt - Wtr (W-1)'!O21-'Accum Depr - Wtr (W-2)'!O20,ROUND('Accum Depr - Wtr (W-2)'!L20*'Util Plnt - Wtr (W-1)'!O21,0))</f>
        <v>0</v>
      </c>
      <c r="V20" s="35"/>
      <c r="W20" s="36"/>
      <c r="X20" s="34">
        <f t="shared" si="2"/>
        <v>0</v>
      </c>
      <c r="Y20" s="16"/>
    </row>
    <row r="21" spans="1:25" x14ac:dyDescent="0.2">
      <c r="A21" s="13">
        <v>331</v>
      </c>
      <c r="B21" s="31" t="s">
        <v>59</v>
      </c>
      <c r="C21" s="15"/>
      <c r="D21" s="19"/>
      <c r="E21" s="17"/>
      <c r="F21" s="496">
        <v>1.0000000000000001E-5</v>
      </c>
      <c r="G21" s="35"/>
      <c r="H21" s="36"/>
      <c r="I21" s="495"/>
      <c r="J21" s="35"/>
      <c r="K21" s="36"/>
      <c r="L21" s="50">
        <f t="shared" si="0"/>
        <v>0</v>
      </c>
      <c r="M21" s="35"/>
      <c r="N21" s="36"/>
      <c r="O21" s="410"/>
      <c r="P21" s="411"/>
      <c r="Q21" s="412"/>
      <c r="R21" s="413"/>
      <c r="S21" s="411"/>
      <c r="T21" s="412"/>
      <c r="U21" s="51">
        <f>IF((ROUND(L21*'Util Plnt - Wtr (W-1)'!O22,0)+O21)&gt;'Util Plnt - Wtr (W-1)'!O22,'Util Plnt - Wtr (W-1)'!O22-'Accum Depr - Wtr (W-2)'!O21,ROUND('Accum Depr - Wtr (W-2)'!L21*'Util Plnt - Wtr (W-1)'!O22,0))</f>
        <v>0</v>
      </c>
      <c r="V21" s="35"/>
      <c r="W21" s="36"/>
      <c r="X21" s="34">
        <f t="shared" si="2"/>
        <v>0</v>
      </c>
      <c r="Y21" s="16"/>
    </row>
    <row r="22" spans="1:25" x14ac:dyDescent="0.2">
      <c r="A22" s="13">
        <v>333</v>
      </c>
      <c r="B22" s="31" t="s">
        <v>37</v>
      </c>
      <c r="C22" s="15"/>
      <c r="D22" s="19"/>
      <c r="E22" s="17"/>
      <c r="F22" s="496">
        <v>1.0000000000000001E-5</v>
      </c>
      <c r="G22" s="35"/>
      <c r="H22" s="36"/>
      <c r="I22" s="494"/>
      <c r="J22" s="35"/>
      <c r="K22" s="36"/>
      <c r="L22" s="50">
        <f t="shared" si="0"/>
        <v>0</v>
      </c>
      <c r="M22" s="35"/>
      <c r="N22" s="36"/>
      <c r="O22" s="410"/>
      <c r="P22" s="411"/>
      <c r="Q22" s="412"/>
      <c r="R22" s="410"/>
      <c r="S22" s="411"/>
      <c r="T22" s="412"/>
      <c r="U22" s="51">
        <f>IF((ROUND(L22*'Util Plnt - Wtr (W-1)'!O23,0)+O22)&gt;'Util Plnt - Wtr (W-1)'!O23,'Util Plnt - Wtr (W-1)'!O23-'Accum Depr - Wtr (W-2)'!O22,ROUND('Accum Depr - Wtr (W-2)'!L22*'Util Plnt - Wtr (W-1)'!O23,0))</f>
        <v>0</v>
      </c>
      <c r="V22" s="35"/>
      <c r="W22" s="36"/>
      <c r="X22" s="34">
        <f t="shared" si="2"/>
        <v>0</v>
      </c>
      <c r="Y22" s="16"/>
    </row>
    <row r="23" spans="1:25" x14ac:dyDescent="0.2">
      <c r="A23" s="13">
        <v>334</v>
      </c>
      <c r="B23" s="31" t="s">
        <v>38</v>
      </c>
      <c r="C23" s="15"/>
      <c r="D23" s="19"/>
      <c r="E23" s="17"/>
      <c r="F23" s="496">
        <v>1.0000000000000001E-5</v>
      </c>
      <c r="G23" s="35"/>
      <c r="H23" s="36"/>
      <c r="I23" s="494"/>
      <c r="J23" s="35"/>
      <c r="K23" s="36"/>
      <c r="L23" s="50">
        <f t="shared" si="0"/>
        <v>0</v>
      </c>
      <c r="M23" s="35"/>
      <c r="N23" s="36"/>
      <c r="O23" s="410"/>
      <c r="P23" s="411"/>
      <c r="Q23" s="412"/>
      <c r="R23" s="410"/>
      <c r="S23" s="411"/>
      <c r="T23" s="412"/>
      <c r="U23" s="51">
        <f>IF((ROUND(L23*'Util Plnt - Wtr (W-1)'!O24,0)+O23)&gt;'Util Plnt - Wtr (W-1)'!O24,'Util Plnt - Wtr (W-1)'!O24-'Accum Depr - Wtr (W-2)'!O23,ROUND('Accum Depr - Wtr (W-2)'!L23*'Util Plnt - Wtr (W-1)'!O24,0))</f>
        <v>0</v>
      </c>
      <c r="V23" s="35"/>
      <c r="W23" s="36"/>
      <c r="X23" s="34">
        <f t="shared" si="2"/>
        <v>0</v>
      </c>
      <c r="Y23" s="16"/>
    </row>
    <row r="24" spans="1:25" x14ac:dyDescent="0.2">
      <c r="A24" s="13">
        <v>335</v>
      </c>
      <c r="B24" s="31" t="s">
        <v>39</v>
      </c>
      <c r="C24" s="15"/>
      <c r="D24" s="19"/>
      <c r="E24" s="17"/>
      <c r="F24" s="496">
        <v>1.0000000000000001E-5</v>
      </c>
      <c r="G24" s="35"/>
      <c r="H24" s="36"/>
      <c r="I24" s="494"/>
      <c r="J24" s="35"/>
      <c r="K24" s="36"/>
      <c r="L24" s="50">
        <f t="shared" si="0"/>
        <v>0</v>
      </c>
      <c r="M24" s="35"/>
      <c r="N24" s="36"/>
      <c r="O24" s="410"/>
      <c r="P24" s="411"/>
      <c r="Q24" s="412"/>
      <c r="R24" s="410"/>
      <c r="S24" s="411"/>
      <c r="T24" s="412"/>
      <c r="U24" s="51">
        <f>IF((ROUND(L24*'Util Plnt - Wtr (W-1)'!O25,0)+O24)&gt;'Util Plnt - Wtr (W-1)'!O25,'Util Plnt - Wtr (W-1)'!O25-'Accum Depr - Wtr (W-2)'!O24,ROUND('Accum Depr - Wtr (W-2)'!L24*'Util Plnt - Wtr (W-1)'!O25,0))</f>
        <v>0</v>
      </c>
      <c r="V24" s="35"/>
      <c r="W24" s="36"/>
      <c r="X24" s="34">
        <f t="shared" si="2"/>
        <v>0</v>
      </c>
      <c r="Y24" s="16"/>
    </row>
    <row r="25" spans="1:25" x14ac:dyDescent="0.2">
      <c r="A25" s="13">
        <v>339</v>
      </c>
      <c r="B25" s="48" t="s">
        <v>61</v>
      </c>
      <c r="C25" s="15"/>
      <c r="D25" s="19"/>
      <c r="E25" s="17"/>
      <c r="F25" s="496">
        <v>1.0000000000000001E-5</v>
      </c>
      <c r="G25" s="35"/>
      <c r="H25" s="36"/>
      <c r="I25" s="495"/>
      <c r="J25" s="35"/>
      <c r="K25" s="36"/>
      <c r="L25" s="50">
        <f t="shared" si="0"/>
        <v>0</v>
      </c>
      <c r="M25" s="35"/>
      <c r="N25" s="36"/>
      <c r="O25" s="410"/>
      <c r="P25" s="411"/>
      <c r="Q25" s="412"/>
      <c r="R25" s="413"/>
      <c r="S25" s="411"/>
      <c r="T25" s="412"/>
      <c r="U25" s="51">
        <f>IF((ROUND(L25*'Util Plnt - Wtr (W-1)'!O26,0)+O25)&gt;'Util Plnt - Wtr (W-1)'!O26,'Util Plnt - Wtr (W-1)'!O26-'Accum Depr - Wtr (W-2)'!O25,ROUND('Accum Depr - Wtr (W-2)'!L25*'Util Plnt - Wtr (W-1)'!O26,0))</f>
        <v>0</v>
      </c>
      <c r="V25" s="35"/>
      <c r="W25" s="36"/>
      <c r="X25" s="34">
        <f t="shared" si="2"/>
        <v>0</v>
      </c>
      <c r="Y25" s="16"/>
    </row>
    <row r="26" spans="1:25" x14ac:dyDescent="0.2">
      <c r="A26" s="13">
        <v>340</v>
      </c>
      <c r="B26" s="31" t="s">
        <v>40</v>
      </c>
      <c r="C26" s="15"/>
      <c r="D26" s="19"/>
      <c r="E26" s="17"/>
      <c r="F26" s="496">
        <v>1.0000000000000001E-5</v>
      </c>
      <c r="G26" s="35"/>
      <c r="H26" s="36"/>
      <c r="I26" s="494"/>
      <c r="J26" s="35"/>
      <c r="K26" s="36"/>
      <c r="L26" s="50">
        <f t="shared" si="0"/>
        <v>0</v>
      </c>
      <c r="M26" s="35"/>
      <c r="N26" s="36"/>
      <c r="O26" s="410"/>
      <c r="P26" s="411"/>
      <c r="Q26" s="412"/>
      <c r="R26" s="410"/>
      <c r="S26" s="411"/>
      <c r="T26" s="412"/>
      <c r="U26" s="51">
        <f>IF((ROUND(L26*'Util Plnt - Wtr (W-1)'!O27,0)+O26)&gt;'Util Plnt - Wtr (W-1)'!O27,'Util Plnt - Wtr (W-1)'!O27-'Accum Depr - Wtr (W-2)'!O26,ROUND('Accum Depr - Wtr (W-2)'!L26*'Util Plnt - Wtr (W-1)'!O27,0))</f>
        <v>0</v>
      </c>
      <c r="V26" s="35"/>
      <c r="W26" s="36"/>
      <c r="X26" s="34">
        <f t="shared" si="2"/>
        <v>0</v>
      </c>
      <c r="Y26" s="16"/>
    </row>
    <row r="27" spans="1:25" x14ac:dyDescent="0.2">
      <c r="A27" s="13">
        <f t="shared" ref="A27:A34" si="3">1+A26</f>
        <v>341</v>
      </c>
      <c r="B27" s="31" t="s">
        <v>41</v>
      </c>
      <c r="C27" s="15"/>
      <c r="D27" s="19"/>
      <c r="E27" s="17"/>
      <c r="F27" s="496">
        <v>1.0000000000000001E-5</v>
      </c>
      <c r="G27" s="35"/>
      <c r="H27" s="36"/>
      <c r="I27" s="494"/>
      <c r="J27" s="35"/>
      <c r="K27" s="36"/>
      <c r="L27" s="50">
        <f t="shared" si="0"/>
        <v>0</v>
      </c>
      <c r="M27" s="35"/>
      <c r="N27" s="36"/>
      <c r="O27" s="410"/>
      <c r="P27" s="411"/>
      <c r="Q27" s="412"/>
      <c r="R27" s="410"/>
      <c r="S27" s="411"/>
      <c r="T27" s="412"/>
      <c r="U27" s="51">
        <f>IF((ROUND(L27*'Util Plnt - Wtr (W-1)'!O28,0)+O27)&gt;'Util Plnt - Wtr (W-1)'!O28,'Util Plnt - Wtr (W-1)'!O28-'Accum Depr - Wtr (W-2)'!O27,ROUND('Accum Depr - Wtr (W-2)'!L27*'Util Plnt - Wtr (W-1)'!O28,0))</f>
        <v>0</v>
      </c>
      <c r="V27" s="35"/>
      <c r="W27" s="36"/>
      <c r="X27" s="34">
        <f t="shared" si="2"/>
        <v>0</v>
      </c>
      <c r="Y27" s="16"/>
    </row>
    <row r="28" spans="1:25" x14ac:dyDescent="0.2">
      <c r="A28" s="13">
        <f t="shared" si="3"/>
        <v>342</v>
      </c>
      <c r="B28" s="31" t="s">
        <v>42</v>
      </c>
      <c r="C28" s="15"/>
      <c r="D28" s="19"/>
      <c r="E28" s="17"/>
      <c r="F28" s="496">
        <v>1.0000000000000001E-5</v>
      </c>
      <c r="G28" s="35"/>
      <c r="H28" s="36"/>
      <c r="I28" s="494"/>
      <c r="J28" s="35"/>
      <c r="K28" s="36"/>
      <c r="L28" s="50">
        <f t="shared" si="0"/>
        <v>0</v>
      </c>
      <c r="M28" s="35"/>
      <c r="N28" s="36"/>
      <c r="O28" s="410"/>
      <c r="P28" s="411"/>
      <c r="Q28" s="412"/>
      <c r="R28" s="410"/>
      <c r="S28" s="411"/>
      <c r="T28" s="412"/>
      <c r="U28" s="51">
        <f>IF((ROUND(L28*'Util Plnt - Wtr (W-1)'!O29,0)+O28)&gt;'Util Plnt - Wtr (W-1)'!O29,'Util Plnt - Wtr (W-1)'!O29-'Accum Depr - Wtr (W-2)'!O28,ROUND('Accum Depr - Wtr (W-2)'!L28*'Util Plnt - Wtr (W-1)'!O29,0))</f>
        <v>0</v>
      </c>
      <c r="V28" s="35"/>
      <c r="W28" s="36"/>
      <c r="X28" s="34">
        <f t="shared" si="2"/>
        <v>0</v>
      </c>
      <c r="Y28" s="16"/>
    </row>
    <row r="29" spans="1:25" x14ac:dyDescent="0.2">
      <c r="A29" s="13">
        <f t="shared" si="3"/>
        <v>343</v>
      </c>
      <c r="B29" s="31" t="s">
        <v>43</v>
      </c>
      <c r="C29" s="15"/>
      <c r="D29" s="19"/>
      <c r="E29" s="17"/>
      <c r="F29" s="496">
        <v>1.0000000000000001E-5</v>
      </c>
      <c r="G29" s="35"/>
      <c r="H29" s="36"/>
      <c r="I29" s="494"/>
      <c r="J29" s="35"/>
      <c r="K29" s="36"/>
      <c r="L29" s="50">
        <f t="shared" si="0"/>
        <v>0</v>
      </c>
      <c r="M29" s="35"/>
      <c r="N29" s="36"/>
      <c r="O29" s="410"/>
      <c r="P29" s="411"/>
      <c r="Q29" s="412"/>
      <c r="R29" s="410"/>
      <c r="S29" s="411"/>
      <c r="T29" s="412"/>
      <c r="U29" s="51">
        <f>IF((ROUND(L29*'Util Plnt - Wtr (W-1)'!O30,0)+O29)&gt;'Util Plnt - Wtr (W-1)'!O30,'Util Plnt - Wtr (W-1)'!O30-'Accum Depr - Wtr (W-2)'!O29,ROUND('Accum Depr - Wtr (W-2)'!L29*'Util Plnt - Wtr (W-1)'!O30,0))</f>
        <v>0</v>
      </c>
      <c r="V29" s="35"/>
      <c r="W29" s="36"/>
      <c r="X29" s="34">
        <f t="shared" si="2"/>
        <v>0</v>
      </c>
      <c r="Y29" s="16"/>
    </row>
    <row r="30" spans="1:25" x14ac:dyDescent="0.2">
      <c r="A30" s="13">
        <f t="shared" si="3"/>
        <v>344</v>
      </c>
      <c r="B30" s="31" t="s">
        <v>44</v>
      </c>
      <c r="C30" s="15"/>
      <c r="D30" s="19"/>
      <c r="E30" s="17"/>
      <c r="F30" s="496">
        <v>1.0000000000000001E-5</v>
      </c>
      <c r="G30" s="35"/>
      <c r="H30" s="36"/>
      <c r="I30" s="494"/>
      <c r="J30" s="35"/>
      <c r="K30" s="36"/>
      <c r="L30" s="50">
        <f t="shared" si="0"/>
        <v>0</v>
      </c>
      <c r="M30" s="35"/>
      <c r="N30" s="36"/>
      <c r="O30" s="410"/>
      <c r="P30" s="411"/>
      <c r="Q30" s="412"/>
      <c r="R30" s="410"/>
      <c r="S30" s="411"/>
      <c r="T30" s="412"/>
      <c r="U30" s="51">
        <f>IF((ROUND(L30*'Util Plnt - Wtr (W-1)'!O31,0)+O30)&gt;'Util Plnt - Wtr (W-1)'!O31,'Util Plnt - Wtr (W-1)'!O31-'Accum Depr - Wtr (W-2)'!O30,ROUND('Accum Depr - Wtr (W-2)'!L30*'Util Plnt - Wtr (W-1)'!O31,0))</f>
        <v>0</v>
      </c>
      <c r="V30" s="35"/>
      <c r="W30" s="36"/>
      <c r="X30" s="34">
        <f t="shared" si="2"/>
        <v>0</v>
      </c>
      <c r="Y30" s="16"/>
    </row>
    <row r="31" spans="1:25" x14ac:dyDescent="0.2">
      <c r="A31" s="13">
        <f t="shared" si="3"/>
        <v>345</v>
      </c>
      <c r="B31" s="31" t="s">
        <v>45</v>
      </c>
      <c r="C31" s="15"/>
      <c r="D31" s="19"/>
      <c r="E31" s="17"/>
      <c r="F31" s="496">
        <v>1.0000000000000001E-5</v>
      </c>
      <c r="G31" s="35"/>
      <c r="H31" s="36"/>
      <c r="I31" s="494"/>
      <c r="J31" s="35"/>
      <c r="K31" s="36"/>
      <c r="L31" s="50">
        <f t="shared" si="0"/>
        <v>0</v>
      </c>
      <c r="M31" s="35"/>
      <c r="N31" s="36"/>
      <c r="O31" s="410"/>
      <c r="P31" s="411"/>
      <c r="Q31" s="412"/>
      <c r="R31" s="410"/>
      <c r="S31" s="411"/>
      <c r="T31" s="412"/>
      <c r="U31" s="51">
        <f>IF((ROUND(L31*'Util Plnt - Wtr (W-1)'!O32,0)+O31)&gt;'Util Plnt - Wtr (W-1)'!O32,'Util Plnt - Wtr (W-1)'!O32-'Accum Depr - Wtr (W-2)'!O31,ROUND('Accum Depr - Wtr (W-2)'!L31*'Util Plnt - Wtr (W-1)'!O32,0))</f>
        <v>0</v>
      </c>
      <c r="V31" s="35"/>
      <c r="W31" s="36"/>
      <c r="X31" s="34">
        <f t="shared" si="2"/>
        <v>0</v>
      </c>
      <c r="Y31" s="16"/>
    </row>
    <row r="32" spans="1:25" x14ac:dyDescent="0.2">
      <c r="A32" s="13">
        <f t="shared" si="3"/>
        <v>346</v>
      </c>
      <c r="B32" s="31" t="s">
        <v>46</v>
      </c>
      <c r="C32" s="15"/>
      <c r="D32" s="19"/>
      <c r="E32" s="17"/>
      <c r="F32" s="496">
        <v>1.0000000000000001E-5</v>
      </c>
      <c r="G32" s="35"/>
      <c r="H32" s="36"/>
      <c r="I32" s="494"/>
      <c r="J32" s="35"/>
      <c r="K32" s="36"/>
      <c r="L32" s="50">
        <f t="shared" si="0"/>
        <v>0</v>
      </c>
      <c r="M32" s="35"/>
      <c r="N32" s="36"/>
      <c r="O32" s="410"/>
      <c r="P32" s="411"/>
      <c r="Q32" s="412"/>
      <c r="R32" s="410"/>
      <c r="S32" s="411"/>
      <c r="T32" s="412"/>
      <c r="U32" s="51">
        <f>IF((ROUND(L32*'Util Plnt - Wtr (W-1)'!O33,0)+O32)&gt;'Util Plnt - Wtr (W-1)'!O33,'Util Plnt - Wtr (W-1)'!O33-'Accum Depr - Wtr (W-2)'!O32,ROUND('Accum Depr - Wtr (W-2)'!L32*'Util Plnt - Wtr (W-1)'!O33,0))</f>
        <v>0</v>
      </c>
      <c r="V32" s="35"/>
      <c r="W32" s="36"/>
      <c r="X32" s="34">
        <f t="shared" si="2"/>
        <v>0</v>
      </c>
      <c r="Y32" s="16"/>
    </row>
    <row r="33" spans="1:25" x14ac:dyDescent="0.2">
      <c r="A33" s="13">
        <f t="shared" si="3"/>
        <v>347</v>
      </c>
      <c r="B33" s="31" t="s">
        <v>47</v>
      </c>
      <c r="C33" s="15"/>
      <c r="D33" s="19"/>
      <c r="E33" s="17"/>
      <c r="F33" s="496">
        <v>1.0000000000000001E-5</v>
      </c>
      <c r="G33" s="35"/>
      <c r="H33" s="36"/>
      <c r="I33" s="494"/>
      <c r="J33" s="35"/>
      <c r="K33" s="36"/>
      <c r="L33" s="50">
        <f t="shared" si="0"/>
        <v>0</v>
      </c>
      <c r="M33" s="35"/>
      <c r="N33" s="36"/>
      <c r="O33" s="410"/>
      <c r="P33" s="411"/>
      <c r="Q33" s="412"/>
      <c r="R33" s="410"/>
      <c r="S33" s="411"/>
      <c r="T33" s="412"/>
      <c r="U33" s="51">
        <f>IF((ROUND(L33*'Util Plnt - Wtr (W-1)'!O34,0)+O33)&gt;'Util Plnt - Wtr (W-1)'!O34,'Util Plnt - Wtr (W-1)'!O34-'Accum Depr - Wtr (W-2)'!O33,ROUND('Accum Depr - Wtr (W-2)'!L33*'Util Plnt - Wtr (W-1)'!O34,0))</f>
        <v>0</v>
      </c>
      <c r="V33" s="35"/>
      <c r="W33" s="36"/>
      <c r="X33" s="34">
        <f t="shared" si="2"/>
        <v>0</v>
      </c>
      <c r="Y33" s="39"/>
    </row>
    <row r="34" spans="1:25" ht="15" x14ac:dyDescent="0.35">
      <c r="A34" s="13">
        <f t="shared" si="3"/>
        <v>348</v>
      </c>
      <c r="B34" s="31" t="s">
        <v>48</v>
      </c>
      <c r="C34" s="15"/>
      <c r="D34" s="19"/>
      <c r="E34" s="17"/>
      <c r="F34" s="496">
        <v>1.0000000000000001E-5</v>
      </c>
      <c r="G34" s="35"/>
      <c r="H34" s="36"/>
      <c r="I34" s="494"/>
      <c r="J34" s="35"/>
      <c r="K34" s="36"/>
      <c r="L34" s="50">
        <f t="shared" si="0"/>
        <v>0</v>
      </c>
      <c r="M34" s="35"/>
      <c r="N34" s="36"/>
      <c r="O34" s="410"/>
      <c r="P34" s="497"/>
      <c r="Q34" s="412"/>
      <c r="R34" s="410"/>
      <c r="S34" s="411"/>
      <c r="T34" s="412"/>
      <c r="U34" s="693">
        <f>IF((ROUND(L34*'Util Plnt - Wtr (W-1)'!O35,0)+O34)&gt;'Util Plnt - Wtr (W-1)'!O35,'Util Plnt - Wtr (W-1)'!O35-'Accum Depr - Wtr (W-2)'!O34,ROUND('Accum Depr - Wtr (W-2)'!L34*'Util Plnt - Wtr (W-1)'!O35,0))</f>
        <v>0</v>
      </c>
      <c r="V34" s="35"/>
      <c r="W34" s="36"/>
      <c r="X34" s="34">
        <f t="shared" si="2"/>
        <v>0</v>
      </c>
      <c r="Y34" s="16"/>
    </row>
    <row r="35" spans="1:25" x14ac:dyDescent="0.2">
      <c r="A35" s="13"/>
      <c r="B35" s="31"/>
      <c r="C35" s="15"/>
      <c r="D35" s="19"/>
      <c r="E35" s="17"/>
      <c r="F35" s="421"/>
      <c r="G35" s="16"/>
      <c r="H35" s="17"/>
      <c r="I35" s="15"/>
      <c r="J35" s="16"/>
      <c r="K35" s="17"/>
      <c r="L35" s="29"/>
      <c r="M35" s="16"/>
      <c r="N35" s="17"/>
      <c r="O35" s="421"/>
      <c r="P35" s="420"/>
      <c r="Q35" s="409"/>
      <c r="R35" s="421"/>
      <c r="S35" s="420"/>
      <c r="T35" s="409"/>
      <c r="U35" s="421"/>
      <c r="V35" s="16"/>
      <c r="W35" s="17"/>
      <c r="X35" s="15"/>
      <c r="Y35" s="16"/>
    </row>
    <row r="36" spans="1:25" ht="15.75" thickBot="1" x14ac:dyDescent="0.4">
      <c r="A36" s="13"/>
      <c r="B36" s="674" t="s">
        <v>49</v>
      </c>
      <c r="C36" s="15"/>
      <c r="D36" s="19"/>
      <c r="E36" s="17"/>
      <c r="F36" s="422"/>
      <c r="G36" s="408"/>
      <c r="H36" s="409"/>
      <c r="I36" s="422"/>
      <c r="J36" s="408"/>
      <c r="K36" s="409"/>
      <c r="L36" s="422"/>
      <c r="M36" s="408"/>
      <c r="N36" s="409"/>
      <c r="O36" s="672">
        <f>SUM(O11:O34)</f>
        <v>0</v>
      </c>
      <c r="P36" s="673"/>
      <c r="Q36" s="409"/>
      <c r="R36" s="672">
        <f>SUM(R11:R34)</f>
        <v>0</v>
      </c>
      <c r="S36" s="408"/>
      <c r="T36" s="409"/>
      <c r="U36" s="672">
        <f>SUM(U11:U34)</f>
        <v>0</v>
      </c>
      <c r="V36" s="408">
        <f>SUM(V11:V34)</f>
        <v>0</v>
      </c>
      <c r="W36" s="422">
        <f>SUM(W11:W34)</f>
        <v>0</v>
      </c>
      <c r="X36" s="672">
        <f>SUM(X11:X34)</f>
        <v>0</v>
      </c>
      <c r="Y36" s="33"/>
    </row>
    <row r="37" spans="1:25" ht="13.5" thickTop="1" x14ac:dyDescent="0.2">
      <c r="A37" s="20"/>
      <c r="B37" s="21"/>
      <c r="C37" s="22"/>
      <c r="D37" s="195"/>
      <c r="E37" s="43"/>
      <c r="F37" s="44"/>
      <c r="G37" s="45"/>
      <c r="H37" s="43"/>
      <c r="I37" s="44"/>
      <c r="J37" s="45"/>
      <c r="K37" s="43"/>
      <c r="L37" s="44"/>
      <c r="M37" s="45"/>
      <c r="N37" s="43"/>
      <c r="O37" s="44"/>
      <c r="P37" s="45"/>
      <c r="Q37" s="43"/>
      <c r="R37" s="44"/>
      <c r="S37" s="45"/>
      <c r="T37" s="43"/>
      <c r="U37" s="44"/>
      <c r="V37" s="45"/>
      <c r="W37" s="43"/>
      <c r="X37" s="44"/>
      <c r="Y37" s="45"/>
    </row>
    <row r="38" spans="1:25" x14ac:dyDescent="0.2">
      <c r="A38" s="802" t="s">
        <v>502</v>
      </c>
      <c r="B38" s="802"/>
      <c r="C38" s="802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  <c r="S38" s="802"/>
      <c r="T38" s="802"/>
      <c r="U38" s="802"/>
      <c r="V38" s="802"/>
      <c r="W38" s="802"/>
      <c r="X38" s="802"/>
      <c r="Y38" s="382"/>
    </row>
  </sheetData>
  <sheetProtection password="EA9C" sheet="1" objects="1" scenarios="1"/>
  <mergeCells count="3">
    <mergeCell ref="A38:X38"/>
    <mergeCell ref="S2:Y2"/>
    <mergeCell ref="S1:Y1"/>
  </mergeCells>
  <phoneticPr fontId="0" type="noConversion"/>
  <printOptions horizontalCentered="1"/>
  <pageMargins left="0.75" right="0.5" top="0.75" bottom="0.5" header="0.5" footer="0.5"/>
  <pageSetup scale="95" orientation="landscape" r:id="rId1"/>
  <headerFooter alignWithMargins="0">
    <oddFooter>&amp;C&amp;1#&amp;"Calibri"&amp;10&amp;K000000Confidential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T53"/>
  <sheetViews>
    <sheetView showGridLines="0" workbookViewId="0">
      <selection activeCell="O9" sqref="O9"/>
    </sheetView>
  </sheetViews>
  <sheetFormatPr defaultRowHeight="12.75" x14ac:dyDescent="0.2"/>
  <cols>
    <col min="1" max="1" width="6.7109375" style="94" customWidth="1"/>
    <col min="2" max="2" width="10.7109375" style="94" customWidth="1"/>
    <col min="3" max="3" width="6.7109375" style="94" customWidth="1"/>
    <col min="4" max="4" width="5.42578125" style="94" customWidth="1"/>
    <col min="5" max="5" width="0.85546875" style="94" customWidth="1"/>
    <col min="6" max="6" width="14.28515625" style="94" customWidth="1"/>
    <col min="7" max="8" width="0.85546875" style="94" customWidth="1"/>
    <col min="9" max="9" width="14.28515625" style="94" customWidth="1"/>
    <col min="10" max="11" width="0.85546875" style="94" customWidth="1"/>
    <col min="12" max="12" width="14.28515625" style="94" customWidth="1"/>
    <col min="13" max="14" width="0.85546875" style="94" customWidth="1"/>
    <col min="15" max="15" width="14.28515625" style="94" customWidth="1"/>
    <col min="16" max="16" width="0.85546875" style="94" customWidth="1"/>
    <col min="17" max="16384" width="9.140625" style="94"/>
  </cols>
  <sheetData>
    <row r="1" spans="1:20" ht="15" x14ac:dyDescent="0.2">
      <c r="A1" s="146" t="s">
        <v>0</v>
      </c>
      <c r="B1" s="146"/>
      <c r="C1" s="2" t="str">
        <f>'Report of (F-2)'!C3</f>
        <v/>
      </c>
      <c r="D1" s="106"/>
      <c r="E1" s="106"/>
      <c r="F1" s="106"/>
      <c r="G1" s="106"/>
      <c r="H1" s="106"/>
      <c r="I1" s="106"/>
      <c r="J1" s="53"/>
      <c r="K1" s="53"/>
      <c r="L1" s="760" t="s">
        <v>76</v>
      </c>
      <c r="M1" s="761"/>
      <c r="N1" s="761"/>
      <c r="O1" s="761"/>
      <c r="P1" s="762"/>
    </row>
    <row r="2" spans="1:20" ht="15" customHeight="1" x14ac:dyDescent="0.2">
      <c r="A2" s="52"/>
      <c r="B2" s="52"/>
      <c r="C2" s="52"/>
      <c r="D2" s="52"/>
      <c r="E2" s="53"/>
      <c r="F2" s="53"/>
      <c r="G2" s="53"/>
      <c r="H2" s="53"/>
      <c r="I2" s="53"/>
      <c r="J2" s="53"/>
      <c r="K2" s="53"/>
      <c r="L2" s="763" t="str">
        <f>'Inside Cover'!B41</f>
        <v xml:space="preserve">December 31, </v>
      </c>
      <c r="M2" s="764"/>
      <c r="N2" s="764"/>
      <c r="O2" s="764"/>
      <c r="P2" s="765"/>
    </row>
    <row r="3" spans="1:20" ht="15" x14ac:dyDescent="0.2">
      <c r="A3" s="52"/>
      <c r="B3" s="52"/>
      <c r="C3" s="52"/>
      <c r="D3" s="52"/>
      <c r="E3" s="53"/>
      <c r="F3" s="53"/>
      <c r="G3" s="53"/>
      <c r="H3" s="53"/>
      <c r="I3" s="53"/>
      <c r="J3" s="53"/>
      <c r="K3" s="53"/>
      <c r="L3" s="109"/>
      <c r="M3" s="266"/>
      <c r="N3" s="109"/>
      <c r="O3" s="109"/>
      <c r="P3" s="109"/>
    </row>
    <row r="4" spans="1:20" ht="15" x14ac:dyDescent="0.2">
      <c r="A4" s="52"/>
      <c r="B4" s="52"/>
      <c r="C4" s="52"/>
      <c r="D4" s="52"/>
      <c r="E4" s="53"/>
      <c r="G4" s="54"/>
      <c r="H4" s="54" t="s">
        <v>275</v>
      </c>
      <c r="I4" s="54"/>
      <c r="J4" s="53"/>
      <c r="K4" s="53"/>
      <c r="L4" s="53"/>
      <c r="M4" s="53"/>
      <c r="N4" s="53"/>
      <c r="O4" s="53"/>
      <c r="P4" s="53"/>
    </row>
    <row r="5" spans="1:20" ht="14.25" x14ac:dyDescent="0.2">
      <c r="A5" s="52"/>
      <c r="B5" s="52"/>
      <c r="C5" s="52"/>
      <c r="D5" s="52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20" ht="14.25" x14ac:dyDescent="0.2">
      <c r="A6" s="55" t="s">
        <v>9</v>
      </c>
      <c r="B6" s="95"/>
      <c r="C6" s="95"/>
      <c r="D6" s="95"/>
      <c r="E6" s="57"/>
      <c r="F6" s="57"/>
      <c r="G6" s="57"/>
      <c r="H6" s="57"/>
      <c r="I6" s="57"/>
      <c r="J6" s="57"/>
      <c r="K6" s="57"/>
      <c r="L6" s="57"/>
      <c r="M6" s="58"/>
      <c r="N6" s="59"/>
      <c r="O6" s="57"/>
      <c r="P6" s="58"/>
    </row>
    <row r="7" spans="1:20" x14ac:dyDescent="0.2">
      <c r="A7" s="68" t="s">
        <v>13</v>
      </c>
      <c r="B7" s="785" t="s">
        <v>14</v>
      </c>
      <c r="C7" s="787"/>
      <c r="D7" s="787"/>
      <c r="E7" s="787"/>
      <c r="F7" s="787"/>
      <c r="G7" s="787"/>
      <c r="H7" s="787"/>
      <c r="I7" s="787"/>
      <c r="J7" s="787"/>
      <c r="K7" s="787"/>
      <c r="L7" s="787"/>
      <c r="M7" s="786"/>
      <c r="N7" s="69"/>
      <c r="O7" s="70" t="s">
        <v>252</v>
      </c>
      <c r="P7" s="71"/>
    </row>
    <row r="8" spans="1:20" x14ac:dyDescent="0.2">
      <c r="A8" s="268"/>
      <c r="B8" s="221"/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  <c r="N8" s="73"/>
      <c r="O8" s="74"/>
      <c r="P8" s="75"/>
    </row>
    <row r="9" spans="1:20" x14ac:dyDescent="0.2">
      <c r="A9" s="60">
        <v>601</v>
      </c>
      <c r="B9" s="223" t="s">
        <v>276</v>
      </c>
      <c r="C9" s="66"/>
      <c r="D9" s="66"/>
      <c r="E9" s="62"/>
      <c r="F9" s="62"/>
      <c r="G9" s="62"/>
      <c r="H9" s="62"/>
      <c r="I9" s="62"/>
      <c r="J9" s="62"/>
      <c r="K9" s="62"/>
      <c r="L9" s="62"/>
      <c r="M9" s="63"/>
      <c r="N9" s="64"/>
      <c r="O9" s="427">
        <v>0</v>
      </c>
      <c r="P9" s="63"/>
      <c r="R9" s="265"/>
      <c r="S9" s="265"/>
      <c r="T9" s="265"/>
    </row>
    <row r="10" spans="1:20" x14ac:dyDescent="0.2">
      <c r="A10" s="60">
        <v>603</v>
      </c>
      <c r="B10" s="223" t="s">
        <v>277</v>
      </c>
      <c r="C10" s="223"/>
      <c r="D10" s="223"/>
      <c r="E10" s="62"/>
      <c r="F10" s="97"/>
      <c r="G10" s="97"/>
      <c r="H10" s="62"/>
      <c r="I10" s="97"/>
      <c r="J10" s="97"/>
      <c r="K10" s="62"/>
      <c r="L10" s="97"/>
      <c r="M10" s="81"/>
      <c r="N10" s="64"/>
      <c r="O10" s="426"/>
      <c r="P10" s="81"/>
      <c r="R10" s="265"/>
      <c r="S10" s="265"/>
      <c r="T10" s="265"/>
    </row>
    <row r="11" spans="1:20" x14ac:dyDescent="0.2">
      <c r="A11" s="60">
        <v>604</v>
      </c>
      <c r="B11" s="223" t="s">
        <v>278</v>
      </c>
      <c r="C11" s="223"/>
      <c r="D11" s="223"/>
      <c r="E11" s="62"/>
      <c r="F11" s="86"/>
      <c r="G11" s="86"/>
      <c r="H11" s="86"/>
      <c r="I11" s="86"/>
      <c r="J11" s="86"/>
      <c r="K11" s="86"/>
      <c r="L11" s="86"/>
      <c r="M11" s="83"/>
      <c r="N11" s="84"/>
      <c r="O11" s="426"/>
      <c r="P11" s="63"/>
      <c r="R11" s="265"/>
      <c r="S11" s="265"/>
      <c r="T11" s="265"/>
    </row>
    <row r="12" spans="1:20" x14ac:dyDescent="0.2">
      <c r="A12" s="60">
        <v>610</v>
      </c>
      <c r="B12" s="223" t="s">
        <v>279</v>
      </c>
      <c r="C12" s="223"/>
      <c r="D12" s="223"/>
      <c r="E12" s="62"/>
      <c r="F12" s="86"/>
      <c r="G12" s="86"/>
      <c r="H12" s="86"/>
      <c r="I12" s="86"/>
      <c r="J12" s="86"/>
      <c r="K12" s="86"/>
      <c r="L12" s="86"/>
      <c r="M12" s="83"/>
      <c r="N12" s="84"/>
      <c r="O12" s="426"/>
      <c r="P12" s="63"/>
      <c r="R12" s="265"/>
      <c r="S12" s="265"/>
      <c r="T12" s="265"/>
    </row>
    <row r="13" spans="1:20" x14ac:dyDescent="0.2">
      <c r="A13" s="60">
        <v>615</v>
      </c>
      <c r="B13" s="223" t="s">
        <v>280</v>
      </c>
      <c r="C13" s="223"/>
      <c r="D13" s="223"/>
      <c r="E13" s="62"/>
      <c r="F13" s="86"/>
      <c r="G13" s="86"/>
      <c r="H13" s="86"/>
      <c r="I13" s="86"/>
      <c r="J13" s="86"/>
      <c r="K13" s="86"/>
      <c r="L13" s="86"/>
      <c r="M13" s="83"/>
      <c r="N13" s="84"/>
      <c r="O13" s="426"/>
      <c r="P13" s="63"/>
      <c r="R13" s="265"/>
      <c r="S13" s="265"/>
      <c r="T13" s="265"/>
    </row>
    <row r="14" spans="1:20" x14ac:dyDescent="0.2">
      <c r="A14" s="60">
        <v>616</v>
      </c>
      <c r="B14" s="223" t="s">
        <v>281</v>
      </c>
      <c r="C14" s="223"/>
      <c r="D14" s="223"/>
      <c r="E14" s="62"/>
      <c r="F14" s="86"/>
      <c r="G14" s="86"/>
      <c r="H14" s="86"/>
      <c r="I14" s="86"/>
      <c r="J14" s="86"/>
      <c r="K14" s="86"/>
      <c r="L14" s="86"/>
      <c r="M14" s="83"/>
      <c r="N14" s="84"/>
      <c r="O14" s="426"/>
      <c r="P14" s="63"/>
      <c r="R14" s="265"/>
      <c r="S14" s="265"/>
      <c r="T14" s="265"/>
    </row>
    <row r="15" spans="1:20" x14ac:dyDescent="0.2">
      <c r="A15" s="60">
        <v>618</v>
      </c>
      <c r="B15" s="223" t="s">
        <v>282</v>
      </c>
      <c r="C15" s="223"/>
      <c r="D15" s="223"/>
      <c r="E15" s="62"/>
      <c r="F15" s="86"/>
      <c r="G15" s="86"/>
      <c r="H15" s="86"/>
      <c r="I15" s="86"/>
      <c r="J15" s="86"/>
      <c r="K15" s="86"/>
      <c r="L15" s="86"/>
      <c r="M15" s="83"/>
      <c r="N15" s="84"/>
      <c r="O15" s="426"/>
      <c r="P15" s="63"/>
      <c r="R15" s="265"/>
      <c r="S15" s="265"/>
      <c r="T15" s="265"/>
    </row>
    <row r="16" spans="1:20" x14ac:dyDescent="0.2">
      <c r="A16" s="60">
        <v>620</v>
      </c>
      <c r="B16" s="223" t="s">
        <v>283</v>
      </c>
      <c r="C16" s="223"/>
      <c r="D16" s="223"/>
      <c r="E16" s="62"/>
      <c r="F16" s="86"/>
      <c r="G16" s="86"/>
      <c r="H16" s="86"/>
      <c r="I16" s="86"/>
      <c r="J16" s="86"/>
      <c r="K16" s="86"/>
      <c r="L16" s="86"/>
      <c r="M16" s="83"/>
      <c r="N16" s="84"/>
      <c r="O16" s="426"/>
      <c r="P16" s="63"/>
      <c r="R16" s="265"/>
      <c r="S16" s="265"/>
      <c r="T16" s="265"/>
    </row>
    <row r="17" spans="1:20" ht="12.75" customHeight="1" x14ac:dyDescent="0.2">
      <c r="A17" s="60">
        <v>630</v>
      </c>
      <c r="B17" s="223" t="s">
        <v>284</v>
      </c>
      <c r="C17" s="223"/>
      <c r="D17" s="223"/>
      <c r="E17" s="62"/>
      <c r="F17" s="86"/>
      <c r="G17" s="86"/>
      <c r="H17" s="86"/>
      <c r="I17" s="86"/>
      <c r="J17" s="86"/>
      <c r="K17" s="86"/>
      <c r="L17" s="86"/>
      <c r="M17" s="83"/>
      <c r="N17" s="84"/>
      <c r="O17" s="426"/>
      <c r="P17" s="63"/>
      <c r="R17" s="265"/>
      <c r="S17" s="265"/>
      <c r="T17" s="265"/>
    </row>
    <row r="18" spans="1:20" ht="12.75" customHeight="1" x14ac:dyDescent="0.2">
      <c r="A18" s="60">
        <v>640</v>
      </c>
      <c r="B18" s="223" t="s">
        <v>285</v>
      </c>
      <c r="C18" s="223"/>
      <c r="D18" s="223"/>
      <c r="E18" s="62"/>
      <c r="F18" s="159"/>
      <c r="G18" s="86"/>
      <c r="H18" s="86"/>
      <c r="I18" s="159"/>
      <c r="J18" s="86"/>
      <c r="K18" s="86"/>
      <c r="L18" s="159"/>
      <c r="M18" s="83"/>
      <c r="N18" s="84"/>
      <c r="O18" s="426"/>
      <c r="P18" s="63"/>
      <c r="R18" s="265"/>
      <c r="S18" s="265"/>
      <c r="T18" s="265"/>
    </row>
    <row r="19" spans="1:20" ht="12.75" customHeight="1" x14ac:dyDescent="0.2">
      <c r="A19" s="60">
        <v>650</v>
      </c>
      <c r="B19" s="223" t="s">
        <v>286</v>
      </c>
      <c r="C19" s="223"/>
      <c r="D19" s="66"/>
      <c r="E19" s="62"/>
      <c r="F19" s="86"/>
      <c r="G19" s="86"/>
      <c r="H19" s="86"/>
      <c r="I19" s="86"/>
      <c r="J19" s="86"/>
      <c r="K19" s="86"/>
      <c r="L19" s="86"/>
      <c r="M19" s="83"/>
      <c r="N19" s="84"/>
      <c r="O19" s="426"/>
      <c r="P19" s="63"/>
      <c r="R19" s="265"/>
      <c r="S19" s="265"/>
      <c r="T19" s="265"/>
    </row>
    <row r="20" spans="1:20" ht="12.75" customHeight="1" x14ac:dyDescent="0.2">
      <c r="A20" s="60">
        <v>655</v>
      </c>
      <c r="B20" s="223" t="s">
        <v>287</v>
      </c>
      <c r="C20" s="223"/>
      <c r="D20" s="66"/>
      <c r="E20" s="62"/>
      <c r="F20" s="159"/>
      <c r="G20" s="86"/>
      <c r="H20" s="86"/>
      <c r="I20" s="159"/>
      <c r="J20" s="86"/>
      <c r="K20" s="86"/>
      <c r="L20" s="159"/>
      <c r="M20" s="83"/>
      <c r="N20" s="84"/>
      <c r="O20" s="426"/>
      <c r="P20" s="63"/>
      <c r="R20" s="265"/>
      <c r="S20" s="265"/>
      <c r="T20" s="265"/>
    </row>
    <row r="21" spans="1:20" ht="12.75" customHeight="1" x14ac:dyDescent="0.2">
      <c r="A21" s="60">
        <v>665</v>
      </c>
      <c r="B21" s="223" t="s">
        <v>288</v>
      </c>
      <c r="C21" s="223"/>
      <c r="D21" s="223"/>
      <c r="E21" s="62"/>
      <c r="F21" s="86"/>
      <c r="G21" s="86"/>
      <c r="H21" s="86"/>
      <c r="I21" s="86"/>
      <c r="J21" s="86"/>
      <c r="K21" s="86"/>
      <c r="L21" s="86"/>
      <c r="M21" s="83"/>
      <c r="N21" s="84"/>
      <c r="O21" s="426"/>
      <c r="P21" s="63"/>
      <c r="R21" s="265"/>
      <c r="S21" s="265"/>
      <c r="T21" s="265"/>
    </row>
    <row r="22" spans="1:20" ht="12.75" customHeight="1" x14ac:dyDescent="0.2">
      <c r="A22" s="60">
        <v>670</v>
      </c>
      <c r="B22" s="223" t="s">
        <v>289</v>
      </c>
      <c r="C22" s="223"/>
      <c r="D22" s="66"/>
      <c r="E22" s="62"/>
      <c r="F22" s="86"/>
      <c r="G22" s="86"/>
      <c r="H22" s="86"/>
      <c r="I22" s="86"/>
      <c r="J22" s="86"/>
      <c r="K22" s="86"/>
      <c r="L22" s="86"/>
      <c r="M22" s="83"/>
      <c r="N22" s="84"/>
      <c r="O22" s="426"/>
      <c r="P22" s="63"/>
      <c r="R22" s="265"/>
      <c r="S22" s="265"/>
      <c r="T22" s="265"/>
    </row>
    <row r="23" spans="1:20" ht="12.75" customHeight="1" x14ac:dyDescent="0.2">
      <c r="A23" s="60">
        <v>675</v>
      </c>
      <c r="B23" s="223" t="s">
        <v>290</v>
      </c>
      <c r="C23" s="223"/>
      <c r="D23" s="223"/>
      <c r="E23" s="62"/>
      <c r="F23" s="86"/>
      <c r="G23" s="86"/>
      <c r="H23" s="86"/>
      <c r="I23" s="86"/>
      <c r="J23" s="86"/>
      <c r="K23" s="86"/>
      <c r="L23" s="86"/>
      <c r="M23" s="83"/>
      <c r="N23" s="84"/>
      <c r="O23" s="426"/>
      <c r="P23" s="63"/>
      <c r="R23" s="265"/>
      <c r="S23" s="265"/>
      <c r="T23" s="265"/>
    </row>
    <row r="24" spans="1:20" ht="12.75" customHeight="1" x14ac:dyDescent="0.2">
      <c r="A24" s="269"/>
      <c r="B24" s="223"/>
      <c r="C24" s="223"/>
      <c r="D24" s="223"/>
      <c r="E24" s="62"/>
      <c r="F24" s="86"/>
      <c r="G24" s="86"/>
      <c r="H24" s="86"/>
      <c r="I24" s="86"/>
      <c r="J24" s="86"/>
      <c r="K24" s="86"/>
      <c r="L24" s="86"/>
      <c r="M24" s="83"/>
      <c r="N24" s="84"/>
      <c r="O24" s="159"/>
      <c r="P24" s="63"/>
      <c r="R24" s="265"/>
      <c r="S24" s="265"/>
      <c r="T24" s="265"/>
    </row>
    <row r="25" spans="1:20" ht="13.5" thickBot="1" x14ac:dyDescent="0.25">
      <c r="A25" s="269"/>
      <c r="B25" s="223" t="s">
        <v>291</v>
      </c>
      <c r="C25" s="223"/>
      <c r="D25" s="223"/>
      <c r="E25" s="62"/>
      <c r="F25" s="86"/>
      <c r="G25" s="86"/>
      <c r="H25" s="86"/>
      <c r="I25" s="86"/>
      <c r="J25" s="86"/>
      <c r="K25" s="86"/>
      <c r="L25" s="86"/>
      <c r="M25" s="83"/>
      <c r="N25" s="84"/>
      <c r="O25" s="90">
        <f>SUM(O9:O23)</f>
        <v>0</v>
      </c>
      <c r="P25" s="63"/>
      <c r="R25" s="97"/>
      <c r="S25" s="97"/>
      <c r="T25" s="97"/>
    </row>
    <row r="26" spans="1:20" ht="13.5" thickTop="1" x14ac:dyDescent="0.2">
      <c r="A26" s="269"/>
      <c r="B26" s="223"/>
      <c r="C26" s="223"/>
      <c r="D26" s="66"/>
      <c r="E26" s="62"/>
      <c r="F26" s="86"/>
      <c r="G26" s="86"/>
      <c r="H26" s="86"/>
      <c r="I26" s="86"/>
      <c r="J26" s="86"/>
      <c r="K26" s="86"/>
      <c r="L26" s="86"/>
      <c r="M26" s="83"/>
      <c r="N26" s="84"/>
      <c r="O26" s="159"/>
      <c r="P26" s="63"/>
      <c r="R26" s="265"/>
      <c r="S26" s="265"/>
      <c r="T26" s="265"/>
    </row>
    <row r="27" spans="1:20" x14ac:dyDescent="0.2">
      <c r="A27" s="221"/>
      <c r="B27" s="221"/>
      <c r="C27" s="221"/>
      <c r="D27" s="221"/>
      <c r="E27" s="7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77"/>
      <c r="Q27" s="265"/>
      <c r="R27" s="265"/>
      <c r="S27" s="366"/>
      <c r="T27" s="265"/>
    </row>
    <row r="28" spans="1:20" x14ac:dyDescent="0.2">
      <c r="A28" s="223"/>
      <c r="B28" s="223"/>
      <c r="C28" s="223"/>
      <c r="D28" s="66"/>
      <c r="E28" s="62"/>
      <c r="F28" s="86"/>
      <c r="G28" s="86"/>
      <c r="H28" s="86"/>
      <c r="I28" s="86"/>
      <c r="J28" s="86"/>
      <c r="K28" s="86"/>
      <c r="L28" s="86"/>
      <c r="M28" s="86"/>
      <c r="N28" s="86"/>
      <c r="O28" s="159"/>
      <c r="P28" s="62"/>
      <c r="Q28" s="265"/>
    </row>
    <row r="29" spans="1:20" x14ac:dyDescent="0.2">
      <c r="A29" s="223"/>
      <c r="B29" s="223"/>
      <c r="C29" s="223"/>
      <c r="D29" s="223"/>
      <c r="E29" s="62"/>
      <c r="F29" s="86"/>
      <c r="G29" s="86"/>
      <c r="H29" s="240" t="s">
        <v>292</v>
      </c>
      <c r="I29" s="86"/>
      <c r="J29" s="86"/>
      <c r="K29" s="86"/>
      <c r="L29" s="86"/>
      <c r="M29" s="86"/>
      <c r="N29" s="86"/>
      <c r="O29" s="86"/>
      <c r="P29" s="62"/>
      <c r="Q29" s="265"/>
    </row>
    <row r="30" spans="1:20" x14ac:dyDescent="0.2">
      <c r="A30" s="223"/>
      <c r="B30" s="223"/>
      <c r="C30" s="223"/>
      <c r="D30" s="223"/>
      <c r="E30" s="62"/>
      <c r="F30" s="159"/>
      <c r="G30" s="86"/>
      <c r="H30" s="86"/>
      <c r="I30" s="159"/>
      <c r="J30" s="86"/>
      <c r="K30" s="86"/>
      <c r="L30" s="159"/>
      <c r="M30" s="86"/>
      <c r="N30" s="86"/>
      <c r="O30" s="159"/>
      <c r="P30" s="62"/>
      <c r="Q30" s="265"/>
    </row>
    <row r="31" spans="1:20" x14ac:dyDescent="0.2">
      <c r="A31" s="228"/>
      <c r="B31" s="221"/>
      <c r="C31" s="221"/>
      <c r="D31" s="229"/>
      <c r="E31" s="77"/>
      <c r="F31" s="241" t="s">
        <v>294</v>
      </c>
      <c r="G31" s="271"/>
      <c r="H31" s="241"/>
      <c r="I31" s="241"/>
      <c r="J31" s="271"/>
      <c r="K31" s="241"/>
      <c r="L31" s="241"/>
      <c r="M31" s="271"/>
      <c r="N31" s="241"/>
      <c r="O31" s="241" t="s">
        <v>294</v>
      </c>
      <c r="P31" s="78"/>
    </row>
    <row r="32" spans="1:20" x14ac:dyDescent="0.2">
      <c r="A32" s="147"/>
      <c r="B32" s="226" t="s">
        <v>293</v>
      </c>
      <c r="C32" s="226"/>
      <c r="D32" s="150"/>
      <c r="E32" s="92"/>
      <c r="F32" s="272" t="s">
        <v>295</v>
      </c>
      <c r="G32" s="273"/>
      <c r="H32" s="243"/>
      <c r="I32" s="272" t="s">
        <v>296</v>
      </c>
      <c r="J32" s="273"/>
      <c r="K32" s="243"/>
      <c r="L32" s="272" t="s">
        <v>297</v>
      </c>
      <c r="M32" s="273"/>
      <c r="N32" s="243"/>
      <c r="O32" s="272" t="s">
        <v>12</v>
      </c>
      <c r="P32" s="93"/>
    </row>
    <row r="33" spans="1:16" x14ac:dyDescent="0.2">
      <c r="A33" s="228"/>
      <c r="B33" s="221"/>
      <c r="C33" s="221"/>
      <c r="D33" s="229"/>
      <c r="E33" s="64"/>
      <c r="F33" s="477"/>
      <c r="G33" s="424"/>
      <c r="H33" s="425"/>
      <c r="I33" s="477"/>
      <c r="J33" s="83"/>
      <c r="K33" s="84"/>
      <c r="L33" s="477"/>
      <c r="M33" s="83"/>
      <c r="N33" s="84"/>
      <c r="O33" s="86"/>
      <c r="P33" s="63"/>
    </row>
    <row r="34" spans="1:16" x14ac:dyDescent="0.2">
      <c r="A34" s="79" t="s">
        <v>299</v>
      </c>
      <c r="B34" s="223"/>
      <c r="C34" s="223"/>
      <c r="D34" s="148"/>
      <c r="E34" s="64"/>
      <c r="F34" s="477"/>
      <c r="G34" s="424"/>
      <c r="H34" s="425"/>
      <c r="I34" s="477"/>
      <c r="J34" s="83"/>
      <c r="K34" s="84"/>
      <c r="L34" s="477"/>
      <c r="M34" s="83"/>
      <c r="N34" s="84"/>
      <c r="O34" s="86"/>
      <c r="P34" s="63"/>
    </row>
    <row r="35" spans="1:16" x14ac:dyDescent="0.2">
      <c r="A35" s="79" t="s">
        <v>300</v>
      </c>
      <c r="B35" s="223"/>
      <c r="C35" s="223"/>
      <c r="D35" s="148"/>
      <c r="E35" s="64"/>
      <c r="F35" s="423">
        <v>0</v>
      </c>
      <c r="G35" s="498"/>
      <c r="H35" s="499"/>
      <c r="I35" s="423">
        <v>0</v>
      </c>
      <c r="J35" s="155"/>
      <c r="K35" s="154"/>
      <c r="L35" s="423">
        <v>0</v>
      </c>
      <c r="M35" s="155"/>
      <c r="N35" s="154"/>
      <c r="O35" s="85">
        <f t="shared" ref="O35:O40" si="0">+F35+I35-L35</f>
        <v>0</v>
      </c>
      <c r="P35" s="63"/>
    </row>
    <row r="36" spans="1:16" ht="15" x14ac:dyDescent="0.2">
      <c r="A36" s="79" t="s">
        <v>303</v>
      </c>
      <c r="B36" s="223"/>
      <c r="C36" s="223"/>
      <c r="D36" s="148"/>
      <c r="E36" s="64"/>
      <c r="F36" s="426"/>
      <c r="G36" s="498"/>
      <c r="H36" s="499"/>
      <c r="I36" s="426"/>
      <c r="J36" s="155"/>
      <c r="K36" s="154"/>
      <c r="L36" s="426"/>
      <c r="M36" s="155"/>
      <c r="N36" s="154"/>
      <c r="O36" s="85">
        <f t="shared" si="0"/>
        <v>0</v>
      </c>
      <c r="P36" s="156"/>
    </row>
    <row r="37" spans="1:16" x14ac:dyDescent="0.2">
      <c r="A37" s="79" t="s">
        <v>301</v>
      </c>
      <c r="B37" s="223"/>
      <c r="C37" s="223"/>
      <c r="D37" s="148"/>
      <c r="E37" s="64"/>
      <c r="F37" s="426"/>
      <c r="G37" s="498"/>
      <c r="H37" s="499"/>
      <c r="I37" s="426"/>
      <c r="J37" s="155"/>
      <c r="K37" s="154"/>
      <c r="L37" s="426"/>
      <c r="M37" s="155"/>
      <c r="N37" s="154"/>
      <c r="O37" s="85">
        <f>+F37+I37-L37</f>
        <v>0</v>
      </c>
      <c r="P37" s="63"/>
    </row>
    <row r="38" spans="1:16" ht="15" x14ac:dyDescent="0.2">
      <c r="A38" s="79" t="s">
        <v>304</v>
      </c>
      <c r="B38" s="223"/>
      <c r="C38" s="223"/>
      <c r="D38" s="148"/>
      <c r="E38" s="64"/>
      <c r="F38" s="426"/>
      <c r="G38" s="498"/>
      <c r="H38" s="499"/>
      <c r="I38" s="426"/>
      <c r="J38" s="155"/>
      <c r="K38" s="154"/>
      <c r="L38" s="426"/>
      <c r="M38" s="155"/>
      <c r="N38" s="154"/>
      <c r="O38" s="85">
        <f t="shared" si="0"/>
        <v>0</v>
      </c>
      <c r="P38" s="157"/>
    </row>
    <row r="39" spans="1:16" ht="15" x14ac:dyDescent="0.2">
      <c r="A39" s="79" t="s">
        <v>302</v>
      </c>
      <c r="B39" s="223"/>
      <c r="C39" s="223"/>
      <c r="D39" s="148"/>
      <c r="E39" s="64"/>
      <c r="F39" s="426"/>
      <c r="G39" s="498"/>
      <c r="H39" s="499"/>
      <c r="I39" s="426"/>
      <c r="J39" s="155"/>
      <c r="K39" s="154"/>
      <c r="L39" s="426"/>
      <c r="M39" s="155"/>
      <c r="N39" s="154"/>
      <c r="O39" s="85">
        <f t="shared" si="0"/>
        <v>0</v>
      </c>
      <c r="P39" s="157"/>
    </row>
    <row r="40" spans="1:16" ht="15" x14ac:dyDescent="0.2">
      <c r="A40" s="79" t="s">
        <v>305</v>
      </c>
      <c r="B40" s="223"/>
      <c r="C40" s="223"/>
      <c r="D40" s="148"/>
      <c r="E40" s="64"/>
      <c r="F40" s="426"/>
      <c r="G40" s="498"/>
      <c r="H40" s="499"/>
      <c r="I40" s="426"/>
      <c r="J40" s="155"/>
      <c r="K40" s="154"/>
      <c r="L40" s="426"/>
      <c r="M40" s="155"/>
      <c r="N40" s="154"/>
      <c r="O40" s="85">
        <f t="shared" si="0"/>
        <v>0</v>
      </c>
      <c r="P40" s="157"/>
    </row>
    <row r="41" spans="1:16" ht="15" x14ac:dyDescent="0.2">
      <c r="A41" s="79" t="s">
        <v>306</v>
      </c>
      <c r="B41" s="223"/>
      <c r="C41" s="675"/>
      <c r="D41" s="676"/>
      <c r="E41" s="64"/>
      <c r="F41" s="500"/>
      <c r="G41" s="501"/>
      <c r="H41" s="484"/>
      <c r="I41" s="500"/>
      <c r="J41" s="254"/>
      <c r="K41" s="276"/>
      <c r="L41" s="500"/>
      <c r="M41" s="254"/>
      <c r="N41" s="276"/>
      <c r="O41" s="275"/>
      <c r="P41" s="157"/>
    </row>
    <row r="42" spans="1:16" ht="15" x14ac:dyDescent="0.2">
      <c r="A42" s="467"/>
      <c r="B42" s="503"/>
      <c r="C42" s="503"/>
      <c r="D42" s="590"/>
      <c r="E42" s="64"/>
      <c r="F42" s="423"/>
      <c r="G42" s="694"/>
      <c r="H42" s="705"/>
      <c r="I42" s="423"/>
      <c r="J42" s="694"/>
      <c r="K42" s="705"/>
      <c r="L42" s="423"/>
      <c r="M42" s="251"/>
      <c r="N42" s="732"/>
      <c r="O42" s="85">
        <f>+F42+I42-L42</f>
        <v>0</v>
      </c>
      <c r="P42" s="157"/>
    </row>
    <row r="43" spans="1:16" ht="15" x14ac:dyDescent="0.2">
      <c r="A43" s="469"/>
      <c r="B43" s="470"/>
      <c r="C43" s="470"/>
      <c r="D43" s="485"/>
      <c r="E43" s="64"/>
      <c r="F43" s="426"/>
      <c r="G43" s="498"/>
      <c r="H43" s="499"/>
      <c r="I43" s="426"/>
      <c r="J43" s="498"/>
      <c r="K43" s="499"/>
      <c r="L43" s="426"/>
      <c r="M43" s="155"/>
      <c r="N43" s="154"/>
      <c r="O43" s="85">
        <f>+F43+I43-L43</f>
        <v>0</v>
      </c>
      <c r="P43" s="157"/>
    </row>
    <row r="44" spans="1:16" ht="15" x14ac:dyDescent="0.2">
      <c r="A44" s="469"/>
      <c r="B44" s="470"/>
      <c r="C44" s="470"/>
      <c r="D44" s="485"/>
      <c r="E44" s="64"/>
      <c r="F44" s="426"/>
      <c r="G44" s="468"/>
      <c r="H44" s="482"/>
      <c r="I44" s="426"/>
      <c r="J44" s="468"/>
      <c r="K44" s="482"/>
      <c r="L44" s="426"/>
      <c r="M44" s="93"/>
      <c r="N44" s="91"/>
      <c r="O44" s="85">
        <f>+F44+I44-L44</f>
        <v>0</v>
      </c>
      <c r="P44" s="157"/>
    </row>
    <row r="45" spans="1:16" ht="15" x14ac:dyDescent="0.2">
      <c r="A45" s="464"/>
      <c r="B45" s="465"/>
      <c r="C45" s="465"/>
      <c r="D45" s="654"/>
      <c r="E45" s="64"/>
      <c r="F45" s="440"/>
      <c r="G45" s="424"/>
      <c r="H45" s="425"/>
      <c r="I45" s="440"/>
      <c r="J45" s="83"/>
      <c r="K45" s="84"/>
      <c r="L45" s="440"/>
      <c r="M45" s="83"/>
      <c r="N45" s="84"/>
      <c r="O45" s="87"/>
      <c r="P45" s="157"/>
    </row>
    <row r="46" spans="1:16" ht="15" x14ac:dyDescent="0.2">
      <c r="A46" s="79" t="s">
        <v>307</v>
      </c>
      <c r="B46" s="223"/>
      <c r="C46" s="223"/>
      <c r="D46" s="148"/>
      <c r="E46" s="64"/>
      <c r="F46" s="423">
        <v>0</v>
      </c>
      <c r="G46" s="498"/>
      <c r="H46" s="499"/>
      <c r="I46" s="423">
        <v>0</v>
      </c>
      <c r="J46" s="155"/>
      <c r="K46" s="154"/>
      <c r="L46" s="423">
        <v>0</v>
      </c>
      <c r="M46" s="155"/>
      <c r="N46" s="154"/>
      <c r="O46" s="85">
        <f>+F46+I46-L46</f>
        <v>0</v>
      </c>
      <c r="P46" s="157"/>
    </row>
    <row r="47" spans="1:16" ht="15" x14ac:dyDescent="0.2">
      <c r="A47" s="79"/>
      <c r="B47" s="223"/>
      <c r="C47" s="223"/>
      <c r="D47" s="148"/>
      <c r="E47" s="64"/>
      <c r="F47" s="97"/>
      <c r="G47" s="81"/>
      <c r="H47" s="64"/>
      <c r="I47" s="97"/>
      <c r="J47" s="81"/>
      <c r="K47" s="64"/>
      <c r="L47" s="97"/>
      <c r="M47" s="81"/>
      <c r="N47" s="64"/>
      <c r="O47" s="97"/>
      <c r="P47" s="157"/>
    </row>
    <row r="48" spans="1:16" ht="15.75" thickBot="1" x14ac:dyDescent="0.25">
      <c r="A48" s="79" t="s">
        <v>308</v>
      </c>
      <c r="B48" s="66"/>
      <c r="C48" s="66"/>
      <c r="D48" s="148"/>
      <c r="E48" s="64"/>
      <c r="F48" s="274">
        <f>SUM(F35:F46)</f>
        <v>0</v>
      </c>
      <c r="G48" s="81"/>
      <c r="H48" s="64"/>
      <c r="I48" s="274">
        <f>SUM(I35:I46)</f>
        <v>0</v>
      </c>
      <c r="J48" s="81"/>
      <c r="K48" s="64"/>
      <c r="L48" s="274">
        <f>SUM(L35:L46)</f>
        <v>0</v>
      </c>
      <c r="M48" s="81"/>
      <c r="N48" s="64"/>
      <c r="O48" s="274">
        <f>SUM(O35:O46)</f>
        <v>0</v>
      </c>
      <c r="P48" s="157"/>
    </row>
    <row r="49" spans="1:16" ht="13.5" thickTop="1" x14ac:dyDescent="0.2">
      <c r="A49" s="147"/>
      <c r="B49" s="226"/>
      <c r="C49" s="226"/>
      <c r="D49" s="71"/>
      <c r="E49" s="91"/>
      <c r="F49" s="92"/>
      <c r="G49" s="93"/>
      <c r="H49" s="91"/>
      <c r="I49" s="92"/>
      <c r="J49" s="93"/>
      <c r="K49" s="91"/>
      <c r="L49" s="92"/>
      <c r="M49" s="93"/>
      <c r="N49" s="91"/>
      <c r="O49" s="92"/>
      <c r="P49" s="93"/>
    </row>
    <row r="50" spans="1:16" x14ac:dyDescent="0.2">
      <c r="A50" s="270"/>
      <c r="B50" s="270"/>
      <c r="C50" s="270"/>
    </row>
    <row r="51" spans="1:16" x14ac:dyDescent="0.2">
      <c r="A51" s="803" t="s">
        <v>157</v>
      </c>
      <c r="B51" s="803"/>
      <c r="C51" s="803"/>
      <c r="D51" s="803"/>
      <c r="E51" s="803"/>
      <c r="F51" s="803"/>
      <c r="G51" s="803"/>
      <c r="H51" s="803"/>
      <c r="I51" s="803"/>
      <c r="J51" s="803"/>
      <c r="K51" s="803"/>
      <c r="L51" s="803"/>
      <c r="M51" s="803"/>
      <c r="N51" s="803"/>
      <c r="O51" s="803"/>
      <c r="P51" s="803"/>
    </row>
    <row r="52" spans="1:16" x14ac:dyDescent="0.2">
      <c r="A52" s="270"/>
      <c r="B52" s="270"/>
      <c r="C52" s="270"/>
    </row>
    <row r="53" spans="1:16" x14ac:dyDescent="0.2">
      <c r="A53" s="270"/>
      <c r="B53" s="270"/>
      <c r="C53" s="270"/>
    </row>
  </sheetData>
  <sheetProtection password="EA9C" sheet="1" objects="1" scenarios="1"/>
  <mergeCells count="4">
    <mergeCell ref="A51:P51"/>
    <mergeCell ref="L1:P1"/>
    <mergeCell ref="L2:P2"/>
    <mergeCell ref="B7:M7"/>
  </mergeCells>
  <phoneticPr fontId="0" type="noConversion"/>
  <printOptions horizontalCentered="1"/>
  <pageMargins left="0.75" right="0.5" top="0.75" bottom="0" header="0.5" footer="0.5"/>
  <pageSetup orientation="portrait" r:id="rId1"/>
  <headerFooter alignWithMargins="0">
    <oddFooter>&amp;C&amp;1#&amp;"Calibri"&amp;10&amp;K000000Confidential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P55"/>
  <sheetViews>
    <sheetView showGridLines="0" workbookViewId="0">
      <selection activeCell="F15" sqref="F15"/>
    </sheetView>
  </sheetViews>
  <sheetFormatPr defaultRowHeight="12.75" x14ac:dyDescent="0.2"/>
  <cols>
    <col min="1" max="1" width="6.7109375" style="133" customWidth="1"/>
    <col min="2" max="2" width="10.7109375" style="133" customWidth="1"/>
    <col min="3" max="3" width="4.7109375" style="133" customWidth="1"/>
    <col min="4" max="4" width="5.42578125" style="133" customWidth="1"/>
    <col min="5" max="5" width="0.85546875" style="133" customWidth="1"/>
    <col min="6" max="6" width="14.28515625" style="133" customWidth="1"/>
    <col min="7" max="8" width="0.85546875" style="133" customWidth="1"/>
    <col min="9" max="9" width="16.28515625" style="133" customWidth="1"/>
    <col min="10" max="11" width="0.85546875" style="133" customWidth="1"/>
    <col min="12" max="12" width="14.28515625" style="133" customWidth="1"/>
    <col min="13" max="14" width="0.85546875" style="133" customWidth="1"/>
    <col min="15" max="15" width="14.28515625" style="133" customWidth="1"/>
    <col min="16" max="16" width="0.85546875" style="133" customWidth="1"/>
    <col min="17" max="16384" width="9.140625" style="133"/>
  </cols>
  <sheetData>
    <row r="1" spans="1:16" ht="15" x14ac:dyDescent="0.2">
      <c r="A1" s="146" t="s">
        <v>0</v>
      </c>
      <c r="B1" s="146"/>
      <c r="C1" s="2" t="str">
        <f>'Report of (F-2)'!C3</f>
        <v/>
      </c>
      <c r="D1" s="106"/>
      <c r="E1" s="106"/>
      <c r="F1" s="106"/>
      <c r="G1" s="106"/>
      <c r="H1" s="106"/>
      <c r="I1" s="106"/>
      <c r="J1" s="53"/>
      <c r="K1" s="53"/>
      <c r="L1" s="760" t="s">
        <v>76</v>
      </c>
      <c r="M1" s="761"/>
      <c r="N1" s="761"/>
      <c r="O1" s="761"/>
      <c r="P1" s="762"/>
    </row>
    <row r="2" spans="1:16" ht="15" customHeight="1" x14ac:dyDescent="0.2">
      <c r="A2" s="52"/>
      <c r="B2" s="52"/>
      <c r="C2" s="52"/>
      <c r="D2" s="52"/>
      <c r="E2" s="53"/>
      <c r="F2" s="53"/>
      <c r="G2" s="53"/>
      <c r="H2" s="53"/>
      <c r="I2" s="53"/>
      <c r="J2" s="53"/>
      <c r="K2" s="53"/>
      <c r="L2" s="763" t="str">
        <f>'Inside Cover'!B41</f>
        <v xml:space="preserve">December 31, </v>
      </c>
      <c r="M2" s="764"/>
      <c r="N2" s="764"/>
      <c r="O2" s="764"/>
      <c r="P2" s="765"/>
    </row>
    <row r="3" spans="1:16" ht="15" x14ac:dyDescent="0.2">
      <c r="A3" s="314"/>
      <c r="B3" s="314"/>
      <c r="C3" s="109"/>
      <c r="D3" s="109"/>
      <c r="E3" s="109"/>
      <c r="F3" s="109"/>
      <c r="G3" s="109"/>
      <c r="H3" s="109"/>
      <c r="I3" s="265"/>
      <c r="J3" s="53"/>
      <c r="K3" s="53"/>
      <c r="L3" s="109"/>
      <c r="M3" s="266"/>
      <c r="N3" s="109"/>
      <c r="O3" s="109"/>
      <c r="P3" s="109"/>
    </row>
    <row r="4" spans="1:16" ht="15" x14ac:dyDescent="0.2">
      <c r="A4" s="52"/>
      <c r="B4" s="52"/>
      <c r="C4" s="52"/>
      <c r="D4" s="52"/>
      <c r="E4" s="53"/>
      <c r="F4" s="53"/>
      <c r="G4" s="53"/>
      <c r="H4" s="53"/>
      <c r="I4" s="53"/>
      <c r="J4" s="53"/>
      <c r="K4" s="53"/>
      <c r="L4" s="109"/>
      <c r="M4" s="266"/>
      <c r="N4" s="109"/>
      <c r="O4" s="109"/>
      <c r="P4" s="109"/>
    </row>
    <row r="5" spans="1:16" ht="15" x14ac:dyDescent="0.2">
      <c r="A5" s="52"/>
      <c r="B5" s="52"/>
      <c r="C5" s="52"/>
      <c r="D5" s="52"/>
      <c r="E5" s="53"/>
      <c r="F5" s="53"/>
      <c r="G5" s="53"/>
      <c r="H5" s="53"/>
      <c r="I5" s="53"/>
      <c r="J5" s="53"/>
      <c r="K5" s="53"/>
      <c r="L5" s="109"/>
      <c r="M5" s="266"/>
      <c r="N5" s="109"/>
      <c r="O5" s="109"/>
      <c r="P5" s="109"/>
    </row>
    <row r="6" spans="1:16" ht="15" x14ac:dyDescent="0.2">
      <c r="A6" s="52"/>
      <c r="B6" s="52"/>
      <c r="C6" s="52"/>
      <c r="D6" s="52"/>
      <c r="E6" s="53"/>
      <c r="F6" s="94"/>
      <c r="G6" s="54"/>
      <c r="H6" s="54" t="s">
        <v>309</v>
      </c>
      <c r="I6" s="54"/>
      <c r="J6" s="53"/>
      <c r="K6" s="53"/>
      <c r="L6" s="53"/>
      <c r="M6" s="53"/>
      <c r="N6" s="53"/>
      <c r="O6" s="52"/>
      <c r="P6" s="53"/>
    </row>
    <row r="7" spans="1:16" ht="14.25" x14ac:dyDescent="0.2">
      <c r="A7" s="52"/>
      <c r="B7" s="52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x14ac:dyDescent="0.2">
      <c r="A8" s="228"/>
      <c r="B8" s="221"/>
      <c r="C8" s="221"/>
      <c r="D8" s="229"/>
      <c r="E8" s="77"/>
      <c r="F8" s="241" t="s">
        <v>311</v>
      </c>
      <c r="G8" s="271"/>
      <c r="H8" s="241"/>
      <c r="I8" s="241" t="s">
        <v>312</v>
      </c>
      <c r="J8" s="271"/>
      <c r="K8" s="241"/>
      <c r="L8" s="241" t="s">
        <v>313</v>
      </c>
      <c r="M8" s="271"/>
      <c r="N8" s="241"/>
      <c r="O8" s="241" t="s">
        <v>314</v>
      </c>
      <c r="P8" s="78"/>
    </row>
    <row r="9" spans="1:16" x14ac:dyDescent="0.2">
      <c r="A9" s="79"/>
      <c r="B9" s="223"/>
      <c r="C9" s="223"/>
      <c r="D9" s="148"/>
      <c r="E9" s="62"/>
      <c r="F9" s="277" t="s">
        <v>316</v>
      </c>
      <c r="G9" s="278"/>
      <c r="H9" s="242"/>
      <c r="I9" s="277" t="s">
        <v>317</v>
      </c>
      <c r="J9" s="278"/>
      <c r="K9" s="242"/>
      <c r="L9" s="277" t="s">
        <v>316</v>
      </c>
      <c r="M9" s="278"/>
      <c r="N9" s="242"/>
      <c r="O9" s="277" t="s">
        <v>315</v>
      </c>
      <c r="P9" s="63"/>
    </row>
    <row r="10" spans="1:16" x14ac:dyDescent="0.2">
      <c r="A10" s="79"/>
      <c r="B10" s="223"/>
      <c r="C10" s="223"/>
      <c r="D10" s="148"/>
      <c r="E10" s="64"/>
      <c r="F10" s="242" t="s">
        <v>318</v>
      </c>
      <c r="G10" s="278"/>
      <c r="H10" s="280"/>
      <c r="I10" s="242"/>
      <c r="J10" s="278"/>
      <c r="K10" s="280"/>
      <c r="L10" s="242" t="s">
        <v>319</v>
      </c>
      <c r="M10" s="278"/>
      <c r="N10" s="280"/>
      <c r="O10" s="242" t="s">
        <v>320</v>
      </c>
      <c r="P10" s="63"/>
    </row>
    <row r="11" spans="1:16" x14ac:dyDescent="0.2">
      <c r="A11" s="79"/>
      <c r="B11" s="223"/>
      <c r="C11" s="223"/>
      <c r="D11" s="148"/>
      <c r="E11" s="64"/>
      <c r="F11" s="242" t="s">
        <v>321</v>
      </c>
      <c r="G11" s="278"/>
      <c r="H11" s="280"/>
      <c r="I11" s="242" t="s">
        <v>321</v>
      </c>
      <c r="J11" s="278"/>
      <c r="K11" s="280"/>
      <c r="L11" s="242" t="s">
        <v>321</v>
      </c>
      <c r="M11" s="278"/>
      <c r="N11" s="280"/>
      <c r="O11" s="242" t="s">
        <v>321</v>
      </c>
      <c r="P11" s="63"/>
    </row>
    <row r="12" spans="1:16" x14ac:dyDescent="0.2">
      <c r="A12" s="79"/>
      <c r="B12" s="223"/>
      <c r="C12" s="223"/>
      <c r="D12" s="148"/>
      <c r="E12" s="64"/>
      <c r="F12" s="242"/>
      <c r="G12" s="278"/>
      <c r="H12" s="280"/>
      <c r="I12" s="242"/>
      <c r="J12" s="278"/>
      <c r="K12" s="280"/>
      <c r="L12" s="636" t="s">
        <v>546</v>
      </c>
      <c r="M12" s="278"/>
      <c r="N12" s="280"/>
      <c r="O12" s="242"/>
      <c r="P12" s="63"/>
    </row>
    <row r="13" spans="1:16" ht="15" x14ac:dyDescent="0.2">
      <c r="A13" s="785" t="s">
        <v>21</v>
      </c>
      <c r="B13" s="787"/>
      <c r="C13" s="787"/>
      <c r="D13" s="786"/>
      <c r="E13" s="91"/>
      <c r="F13" s="243" t="s">
        <v>22</v>
      </c>
      <c r="G13" s="155"/>
      <c r="H13" s="154"/>
      <c r="I13" s="243" t="s">
        <v>310</v>
      </c>
      <c r="J13" s="155"/>
      <c r="K13" s="154"/>
      <c r="L13" s="243" t="s">
        <v>23</v>
      </c>
      <c r="M13" s="155"/>
      <c r="N13" s="154"/>
      <c r="O13" s="243" t="s">
        <v>24</v>
      </c>
      <c r="P13" s="279"/>
    </row>
    <row r="14" spans="1:16" x14ac:dyDescent="0.2">
      <c r="A14" s="228"/>
      <c r="B14" s="221"/>
      <c r="C14" s="221"/>
      <c r="D14" s="229"/>
      <c r="E14" s="76"/>
      <c r="F14" s="87"/>
      <c r="G14" s="78"/>
      <c r="H14" s="76"/>
      <c r="I14" s="87"/>
      <c r="J14" s="78"/>
      <c r="K14" s="76"/>
      <c r="L14" s="87"/>
      <c r="M14" s="78"/>
      <c r="N14" s="76"/>
      <c r="O14" s="87"/>
      <c r="P14" s="63"/>
    </row>
    <row r="15" spans="1:16" ht="15" x14ac:dyDescent="0.2">
      <c r="A15" s="79" t="s">
        <v>322</v>
      </c>
      <c r="B15" s="223"/>
      <c r="C15" s="223"/>
      <c r="D15" s="148"/>
      <c r="E15" s="64"/>
      <c r="F15" s="423">
        <v>0</v>
      </c>
      <c r="G15" s="424"/>
      <c r="H15" s="425"/>
      <c r="I15" s="423">
        <v>0</v>
      </c>
      <c r="J15" s="424"/>
      <c r="K15" s="425"/>
      <c r="L15" s="594">
        <f>SUM(F15:I15)</f>
        <v>0</v>
      </c>
      <c r="M15" s="424"/>
      <c r="N15" s="425"/>
      <c r="O15" s="423">
        <v>0</v>
      </c>
      <c r="P15" s="157"/>
    </row>
    <row r="16" spans="1:16" ht="15" x14ac:dyDescent="0.2">
      <c r="A16" s="79" t="s">
        <v>323</v>
      </c>
      <c r="B16" s="223"/>
      <c r="C16" s="223"/>
      <c r="D16" s="148"/>
      <c r="E16" s="64"/>
      <c r="F16" s="426"/>
      <c r="G16" s="424"/>
      <c r="H16" s="425"/>
      <c r="I16" s="426"/>
      <c r="J16" s="424"/>
      <c r="K16" s="425"/>
      <c r="L16" s="594">
        <f t="shared" ref="L16:L26" si="0">SUM(F16:I16)</f>
        <v>0</v>
      </c>
      <c r="M16" s="424"/>
      <c r="N16" s="425"/>
      <c r="O16" s="426"/>
      <c r="P16" s="157"/>
    </row>
    <row r="17" spans="1:16" ht="15" x14ac:dyDescent="0.2">
      <c r="A17" s="79" t="s">
        <v>324</v>
      </c>
      <c r="B17" s="223"/>
      <c r="C17" s="223"/>
      <c r="D17" s="148"/>
      <c r="E17" s="64"/>
      <c r="F17" s="426"/>
      <c r="G17" s="424"/>
      <c r="H17" s="425"/>
      <c r="I17" s="426"/>
      <c r="J17" s="424"/>
      <c r="K17" s="425"/>
      <c r="L17" s="594">
        <f t="shared" si="0"/>
        <v>0</v>
      </c>
      <c r="M17" s="424"/>
      <c r="N17" s="425"/>
      <c r="O17" s="426"/>
      <c r="P17" s="157"/>
    </row>
    <row r="18" spans="1:16" ht="15" x14ac:dyDescent="0.2">
      <c r="A18" s="79" t="s">
        <v>325</v>
      </c>
      <c r="B18" s="223"/>
      <c r="C18" s="223"/>
      <c r="D18" s="148"/>
      <c r="E18" s="64"/>
      <c r="F18" s="426"/>
      <c r="G18" s="424"/>
      <c r="H18" s="425"/>
      <c r="I18" s="426"/>
      <c r="J18" s="424"/>
      <c r="K18" s="425"/>
      <c r="L18" s="594">
        <f t="shared" si="0"/>
        <v>0</v>
      </c>
      <c r="M18" s="424"/>
      <c r="N18" s="425"/>
      <c r="O18" s="426"/>
      <c r="P18" s="157"/>
    </row>
    <row r="19" spans="1:16" ht="15" x14ac:dyDescent="0.2">
      <c r="A19" s="79" t="s">
        <v>326</v>
      </c>
      <c r="B19" s="223"/>
      <c r="C19" s="223"/>
      <c r="D19" s="148"/>
      <c r="E19" s="62"/>
      <c r="F19" s="423"/>
      <c r="G19" s="502"/>
      <c r="H19" s="479"/>
      <c r="I19" s="423"/>
      <c r="J19" s="502"/>
      <c r="K19" s="479"/>
      <c r="L19" s="594">
        <f t="shared" si="0"/>
        <v>0</v>
      </c>
      <c r="M19" s="88"/>
      <c r="N19" s="89"/>
      <c r="O19" s="423"/>
      <c r="P19" s="157"/>
    </row>
    <row r="20" spans="1:16" ht="15" x14ac:dyDescent="0.2">
      <c r="A20" s="79" t="s">
        <v>327</v>
      </c>
      <c r="B20" s="223"/>
      <c r="C20" s="223"/>
      <c r="D20" s="148"/>
      <c r="E20" s="62"/>
      <c r="F20" s="426"/>
      <c r="G20" s="424"/>
      <c r="H20" s="425"/>
      <c r="I20" s="426"/>
      <c r="J20" s="424"/>
      <c r="K20" s="425"/>
      <c r="L20" s="594">
        <f t="shared" si="0"/>
        <v>0</v>
      </c>
      <c r="M20" s="83"/>
      <c r="N20" s="84"/>
      <c r="O20" s="426"/>
      <c r="P20" s="157"/>
    </row>
    <row r="21" spans="1:16" ht="15" x14ac:dyDescent="0.2">
      <c r="A21" s="79" t="s">
        <v>328</v>
      </c>
      <c r="B21" s="223"/>
      <c r="C21" s="223"/>
      <c r="D21" s="148"/>
      <c r="E21" s="62"/>
      <c r="F21" s="426"/>
      <c r="G21" s="447"/>
      <c r="H21" s="439"/>
      <c r="I21" s="426"/>
      <c r="J21" s="447"/>
      <c r="K21" s="439"/>
      <c r="L21" s="594">
        <f t="shared" si="0"/>
        <v>0</v>
      </c>
      <c r="M21" s="63"/>
      <c r="N21" s="64"/>
      <c r="O21" s="426"/>
      <c r="P21" s="157"/>
    </row>
    <row r="22" spans="1:16" ht="15" x14ac:dyDescent="0.2">
      <c r="A22" s="79" t="s">
        <v>329</v>
      </c>
      <c r="B22" s="223"/>
      <c r="C22" s="223"/>
      <c r="D22" s="148"/>
      <c r="E22" s="62"/>
      <c r="F22" s="426"/>
      <c r="G22" s="447"/>
      <c r="H22" s="439"/>
      <c r="I22" s="426"/>
      <c r="J22" s="447"/>
      <c r="K22" s="439"/>
      <c r="L22" s="594">
        <f t="shared" si="0"/>
        <v>0</v>
      </c>
      <c r="M22" s="63"/>
      <c r="N22" s="64"/>
      <c r="O22" s="426"/>
      <c r="P22" s="157"/>
    </row>
    <row r="23" spans="1:16" ht="15" x14ac:dyDescent="0.2">
      <c r="A23" s="79" t="s">
        <v>330</v>
      </c>
      <c r="B23" s="223"/>
      <c r="C23" s="223"/>
      <c r="D23" s="148"/>
      <c r="E23" s="62"/>
      <c r="F23" s="423"/>
      <c r="G23" s="424"/>
      <c r="H23" s="425"/>
      <c r="I23" s="423"/>
      <c r="J23" s="424"/>
      <c r="K23" s="425"/>
      <c r="L23" s="594">
        <f t="shared" si="0"/>
        <v>0</v>
      </c>
      <c r="M23" s="83"/>
      <c r="N23" s="84"/>
      <c r="O23" s="423"/>
      <c r="P23" s="157"/>
    </row>
    <row r="24" spans="1:16" x14ac:dyDescent="0.2">
      <c r="A24" s="79" t="s">
        <v>331</v>
      </c>
      <c r="B24" s="223"/>
      <c r="C24" s="223"/>
      <c r="D24" s="67"/>
      <c r="E24" s="62"/>
      <c r="F24" s="426"/>
      <c r="G24" s="447"/>
      <c r="H24" s="439"/>
      <c r="I24" s="426"/>
      <c r="J24" s="447"/>
      <c r="K24" s="439"/>
      <c r="L24" s="594">
        <f t="shared" si="0"/>
        <v>0</v>
      </c>
      <c r="M24" s="63"/>
      <c r="N24" s="64"/>
      <c r="O24" s="426"/>
      <c r="P24" s="63"/>
    </row>
    <row r="25" spans="1:16" x14ac:dyDescent="0.2">
      <c r="A25" s="79" t="s">
        <v>332</v>
      </c>
      <c r="B25" s="223"/>
      <c r="C25" s="223"/>
      <c r="D25" s="148"/>
      <c r="E25" s="62"/>
      <c r="F25" s="426"/>
      <c r="G25" s="447"/>
      <c r="H25" s="439"/>
      <c r="I25" s="426"/>
      <c r="J25" s="447"/>
      <c r="K25" s="439"/>
      <c r="L25" s="594">
        <f t="shared" si="0"/>
        <v>0</v>
      </c>
      <c r="M25" s="63"/>
      <c r="N25" s="64"/>
      <c r="O25" s="426"/>
      <c r="P25" s="63"/>
    </row>
    <row r="26" spans="1:16" x14ac:dyDescent="0.2">
      <c r="A26" s="79" t="s">
        <v>333</v>
      </c>
      <c r="B26" s="223"/>
      <c r="C26" s="223"/>
      <c r="D26" s="148"/>
      <c r="E26" s="62"/>
      <c r="F26" s="426"/>
      <c r="G26" s="447"/>
      <c r="H26" s="439"/>
      <c r="I26" s="426"/>
      <c r="J26" s="447"/>
      <c r="K26" s="439"/>
      <c r="L26" s="594">
        <f t="shared" si="0"/>
        <v>0</v>
      </c>
      <c r="M26" s="63"/>
      <c r="N26" s="64"/>
      <c r="O26" s="426"/>
      <c r="P26" s="63"/>
    </row>
    <row r="27" spans="1:16" x14ac:dyDescent="0.2">
      <c r="A27" s="79"/>
      <c r="B27" s="223"/>
      <c r="C27" s="223"/>
      <c r="D27" s="148"/>
      <c r="E27" s="62"/>
      <c r="F27" s="477"/>
      <c r="G27" s="447"/>
      <c r="H27" s="425"/>
      <c r="I27" s="477"/>
      <c r="J27" s="447"/>
      <c r="K27" s="425"/>
      <c r="L27" s="595"/>
      <c r="M27" s="63"/>
      <c r="N27" s="84"/>
      <c r="O27" s="159"/>
      <c r="P27" s="63"/>
    </row>
    <row r="28" spans="1:16" ht="13.5" thickBot="1" x14ac:dyDescent="0.25">
      <c r="A28" s="79" t="s">
        <v>334</v>
      </c>
      <c r="B28" s="223"/>
      <c r="C28" s="223"/>
      <c r="D28" s="148"/>
      <c r="E28" s="62"/>
      <c r="F28" s="717">
        <f>SUM(F15:F26)</f>
        <v>0</v>
      </c>
      <c r="G28" s="477">
        <f>SUM(G15:G26)</f>
        <v>0</v>
      </c>
      <c r="H28" s="425">
        <f>SUM(H15:H26)</f>
        <v>0</v>
      </c>
      <c r="I28" s="717">
        <f>SUM(I15:I26)</f>
        <v>0</v>
      </c>
      <c r="J28" s="447"/>
      <c r="K28" s="425"/>
      <c r="L28" s="718">
        <f>SUM(L15:L26)</f>
        <v>0</v>
      </c>
      <c r="M28" s="63"/>
      <c r="N28" s="84"/>
      <c r="O28" s="274">
        <f>SUM(O15:O26)</f>
        <v>0</v>
      </c>
      <c r="P28" s="63"/>
    </row>
    <row r="29" spans="1:16" ht="13.5" thickTop="1" x14ac:dyDescent="0.2">
      <c r="A29" s="147"/>
      <c r="B29" s="226"/>
      <c r="C29" s="226"/>
      <c r="D29" s="71"/>
      <c r="E29" s="62"/>
      <c r="F29" s="477"/>
      <c r="G29" s="468"/>
      <c r="H29" s="499"/>
      <c r="I29" s="477"/>
      <c r="J29" s="468"/>
      <c r="K29" s="499"/>
      <c r="L29" s="477"/>
      <c r="M29" s="93"/>
      <c r="N29" s="154"/>
      <c r="O29" s="159"/>
      <c r="P29" s="63"/>
    </row>
    <row r="30" spans="1:16" x14ac:dyDescent="0.2">
      <c r="A30" s="228"/>
      <c r="B30" s="221"/>
      <c r="C30" s="221"/>
      <c r="D30" s="221"/>
      <c r="E30" s="7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78"/>
    </row>
    <row r="31" spans="1:16" x14ac:dyDescent="0.2">
      <c r="A31" s="79"/>
      <c r="B31" s="223"/>
      <c r="C31" s="223"/>
      <c r="D31" s="66"/>
      <c r="E31" s="62"/>
      <c r="F31" s="86"/>
      <c r="G31" s="86"/>
      <c r="H31" s="86"/>
      <c r="I31" s="86"/>
      <c r="J31" s="86"/>
      <c r="K31" s="86"/>
      <c r="L31" s="86"/>
      <c r="M31" s="86"/>
      <c r="N31" s="86"/>
      <c r="O31" s="159"/>
      <c r="P31" s="63"/>
    </row>
    <row r="32" spans="1:16" x14ac:dyDescent="0.2">
      <c r="A32" s="79" t="s">
        <v>335</v>
      </c>
      <c r="B32" s="223"/>
      <c r="C32" s="223"/>
      <c r="D32" s="223"/>
      <c r="E32" s="62"/>
      <c r="F32" s="86"/>
      <c r="G32" s="86"/>
      <c r="H32" s="240"/>
      <c r="I32" s="86"/>
      <c r="J32" s="86"/>
      <c r="K32" s="86"/>
      <c r="L32" s="86"/>
      <c r="M32" s="86"/>
      <c r="N32" s="86"/>
      <c r="O32" s="86"/>
      <c r="P32" s="63"/>
    </row>
    <row r="33" spans="1:16" x14ac:dyDescent="0.2">
      <c r="A33" s="79"/>
      <c r="B33" s="223"/>
      <c r="C33" s="223"/>
      <c r="D33" s="223"/>
      <c r="E33" s="62"/>
      <c r="F33" s="159"/>
      <c r="G33" s="86"/>
      <c r="H33" s="86"/>
      <c r="I33" s="159"/>
      <c r="J33" s="86"/>
      <c r="K33" s="86"/>
      <c r="L33" s="159"/>
      <c r="M33" s="86"/>
      <c r="N33" s="86"/>
      <c r="O33" s="159"/>
      <c r="P33" s="63"/>
    </row>
    <row r="34" spans="1:16" x14ac:dyDescent="0.2">
      <c r="A34" s="129"/>
      <c r="B34" s="223" t="s">
        <v>336</v>
      </c>
      <c r="C34" s="503"/>
      <c r="D34" s="503"/>
      <c r="E34" s="457"/>
      <c r="F34" s="504"/>
      <c r="G34" s="504"/>
      <c r="H34" s="504"/>
      <c r="I34" s="504"/>
      <c r="J34" s="504"/>
      <c r="K34" s="504"/>
      <c r="L34" s="504"/>
      <c r="M34" s="504"/>
      <c r="N34" s="504"/>
      <c r="O34" s="505"/>
      <c r="P34" s="63"/>
    </row>
    <row r="35" spans="1:16" x14ac:dyDescent="0.2">
      <c r="A35" s="129"/>
      <c r="B35" s="223"/>
      <c r="C35" s="507"/>
      <c r="D35" s="507"/>
      <c r="E35" s="508"/>
      <c r="F35" s="677"/>
      <c r="G35" s="505"/>
      <c r="H35" s="505"/>
      <c r="I35" s="677"/>
      <c r="J35" s="505"/>
      <c r="K35" s="505"/>
      <c r="L35" s="677"/>
      <c r="M35" s="505"/>
      <c r="N35" s="505"/>
      <c r="O35" s="677"/>
      <c r="P35" s="63"/>
    </row>
    <row r="36" spans="1:16" x14ac:dyDescent="0.2">
      <c r="A36" s="129"/>
      <c r="B36" s="223" t="s">
        <v>337</v>
      </c>
      <c r="C36" s="507"/>
      <c r="D36" s="503"/>
      <c r="E36" s="457"/>
      <c r="F36" s="423"/>
      <c r="G36" s="423"/>
      <c r="H36" s="423"/>
      <c r="I36" s="423"/>
      <c r="J36" s="423"/>
      <c r="K36" s="423"/>
      <c r="L36" s="423"/>
      <c r="M36" s="423"/>
      <c r="N36" s="423"/>
      <c r="O36" s="477"/>
      <c r="P36" s="63"/>
    </row>
    <row r="37" spans="1:16" x14ac:dyDescent="0.2">
      <c r="A37" s="79"/>
      <c r="B37" s="223"/>
      <c r="C37" s="223"/>
      <c r="D37" s="223"/>
      <c r="E37" s="62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63"/>
    </row>
    <row r="38" spans="1:16" x14ac:dyDescent="0.2">
      <c r="A38" s="79" t="s">
        <v>338</v>
      </c>
      <c r="B38" s="223"/>
      <c r="C38" s="223"/>
      <c r="D38" s="223"/>
      <c r="E38" s="62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63"/>
    </row>
    <row r="39" spans="1:16" ht="15" x14ac:dyDescent="0.2">
      <c r="A39" s="506"/>
      <c r="B39" s="507"/>
      <c r="C39" s="507"/>
      <c r="D39" s="507"/>
      <c r="E39" s="508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156"/>
    </row>
    <row r="40" spans="1:16" x14ac:dyDescent="0.2">
      <c r="A40" s="467"/>
      <c r="B40" s="503"/>
      <c r="C40" s="503"/>
      <c r="D40" s="503"/>
      <c r="E40" s="457"/>
      <c r="F40" s="423"/>
      <c r="G40" s="457"/>
      <c r="H40" s="457"/>
      <c r="I40" s="423"/>
      <c r="J40" s="457"/>
      <c r="K40" s="457"/>
      <c r="L40" s="423"/>
      <c r="M40" s="457"/>
      <c r="N40" s="457"/>
      <c r="O40" s="423"/>
      <c r="P40" s="93"/>
    </row>
    <row r="41" spans="1:16" ht="15" x14ac:dyDescent="0.2">
      <c r="A41" s="469"/>
      <c r="B41" s="470"/>
      <c r="C41" s="470"/>
      <c r="D41" s="470"/>
      <c r="E41" s="44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233"/>
    </row>
    <row r="42" spans="1:16" ht="15" x14ac:dyDescent="0.2">
      <c r="A42" s="469"/>
      <c r="B42" s="470"/>
      <c r="C42" s="470"/>
      <c r="D42" s="470"/>
      <c r="E42" s="446"/>
      <c r="F42" s="426"/>
      <c r="G42" s="426"/>
      <c r="H42" s="426"/>
      <c r="I42" s="426"/>
      <c r="J42" s="426"/>
      <c r="K42" s="426"/>
      <c r="L42" s="426"/>
      <c r="M42" s="426"/>
      <c r="N42" s="426"/>
      <c r="O42" s="423"/>
      <c r="P42" s="233"/>
    </row>
    <row r="43" spans="1:16" ht="15" x14ac:dyDescent="0.2">
      <c r="A43" s="469"/>
      <c r="B43" s="470"/>
      <c r="C43" s="470"/>
      <c r="D43" s="470"/>
      <c r="E43" s="44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233"/>
    </row>
    <row r="44" spans="1:16" ht="15" x14ac:dyDescent="0.2">
      <c r="A44" s="469"/>
      <c r="B44" s="470"/>
      <c r="C44" s="470"/>
      <c r="D44" s="470"/>
      <c r="E44" s="446"/>
      <c r="F44" s="509"/>
      <c r="G44" s="486"/>
      <c r="H44" s="486"/>
      <c r="I44" s="509"/>
      <c r="J44" s="486"/>
      <c r="K44" s="486"/>
      <c r="L44" s="509"/>
      <c r="M44" s="486"/>
      <c r="N44" s="486"/>
      <c r="O44" s="565"/>
      <c r="P44" s="233"/>
    </row>
    <row r="45" spans="1:16" ht="15" x14ac:dyDescent="0.2">
      <c r="A45" s="469"/>
      <c r="B45" s="470"/>
      <c r="C45" s="470"/>
      <c r="D45" s="470"/>
      <c r="E45" s="446"/>
      <c r="F45" s="426"/>
      <c r="G45" s="473"/>
      <c r="H45" s="473"/>
      <c r="I45" s="426"/>
      <c r="J45" s="473"/>
      <c r="K45" s="473"/>
      <c r="L45" s="426"/>
      <c r="M45" s="473"/>
      <c r="N45" s="473"/>
      <c r="O45" s="423"/>
      <c r="P45" s="233"/>
    </row>
    <row r="46" spans="1:16" ht="15" x14ac:dyDescent="0.2">
      <c r="A46" s="467"/>
      <c r="B46" s="503"/>
      <c r="C46" s="503"/>
      <c r="D46" s="503"/>
      <c r="E46" s="457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233"/>
    </row>
    <row r="47" spans="1:16" ht="15" x14ac:dyDescent="0.2">
      <c r="A47" s="465"/>
      <c r="B47" s="465"/>
      <c r="C47" s="465"/>
      <c r="D47" s="465"/>
      <c r="E47" s="455"/>
      <c r="F47" s="440"/>
      <c r="G47" s="455"/>
      <c r="H47" s="455"/>
      <c r="I47" s="440"/>
      <c r="J47" s="455"/>
      <c r="K47" s="455"/>
      <c r="L47" s="440"/>
      <c r="M47" s="455"/>
      <c r="N47" s="455"/>
      <c r="O47" s="440"/>
      <c r="P47" s="282"/>
    </row>
    <row r="48" spans="1:16" ht="15" x14ac:dyDescent="0.2">
      <c r="A48" s="507"/>
      <c r="B48" s="507"/>
      <c r="C48" s="507"/>
      <c r="D48" s="507"/>
      <c r="E48" s="508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283"/>
    </row>
    <row r="49" spans="1:16" ht="15" x14ac:dyDescent="0.2">
      <c r="A49" s="507"/>
      <c r="B49" s="507"/>
      <c r="C49" s="507"/>
      <c r="D49" s="507"/>
      <c r="E49" s="508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283"/>
    </row>
    <row r="50" spans="1:16" ht="15" x14ac:dyDescent="0.2">
      <c r="A50" s="507"/>
      <c r="B50" s="507"/>
      <c r="C50" s="507"/>
      <c r="D50" s="507"/>
      <c r="E50" s="508"/>
      <c r="F50" s="572"/>
      <c r="G50" s="572"/>
      <c r="H50" s="508"/>
      <c r="I50" s="572"/>
      <c r="J50" s="572"/>
      <c r="K50" s="508"/>
      <c r="L50" s="572"/>
      <c r="M50" s="572"/>
      <c r="N50" s="508"/>
      <c r="O50" s="572"/>
      <c r="P50" s="283"/>
    </row>
    <row r="51" spans="1:16" ht="15" x14ac:dyDescent="0.2">
      <c r="A51" s="223"/>
      <c r="B51" s="66"/>
      <c r="C51" s="66"/>
      <c r="D51" s="223"/>
      <c r="E51" s="62"/>
      <c r="F51" s="86"/>
      <c r="G51" s="208" t="s">
        <v>339</v>
      </c>
      <c r="H51" s="62"/>
      <c r="I51" s="86"/>
      <c r="J51" s="97"/>
      <c r="K51" s="62"/>
      <c r="L51" s="86"/>
      <c r="M51" s="97"/>
      <c r="N51" s="62"/>
      <c r="O51" s="86"/>
      <c r="P51" s="283"/>
    </row>
    <row r="52" spans="1:16" x14ac:dyDescent="0.2">
      <c r="A52" s="223"/>
      <c r="B52" s="223"/>
      <c r="C52" s="223"/>
      <c r="D52" s="66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</row>
    <row r="53" spans="1:16" x14ac:dyDescent="0.2">
      <c r="A53" s="270"/>
      <c r="B53" s="270"/>
      <c r="C53" s="270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1:16" x14ac:dyDescent="0.2">
      <c r="A54" s="270"/>
      <c r="B54" s="270"/>
      <c r="C54" s="27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1:16" x14ac:dyDescent="0.2">
      <c r="A55" s="270"/>
      <c r="B55" s="270"/>
      <c r="C55" s="270"/>
      <c r="D55" s="94"/>
      <c r="E55" s="94"/>
      <c r="F55" s="94"/>
      <c r="H55" s="94"/>
      <c r="I55" s="94"/>
      <c r="J55" s="94"/>
      <c r="K55" s="94"/>
      <c r="L55" s="94"/>
      <c r="M55" s="94"/>
      <c r="N55" s="94"/>
      <c r="O55" s="94"/>
      <c r="P55" s="94"/>
    </row>
  </sheetData>
  <sheetProtection password="EA9C" sheet="1" objects="1" scenarios="1"/>
  <mergeCells count="3">
    <mergeCell ref="L1:P1"/>
    <mergeCell ref="L2:P2"/>
    <mergeCell ref="A13:D13"/>
  </mergeCells>
  <phoneticPr fontId="0" type="noConversion"/>
  <printOptions horizontalCentered="1"/>
  <pageMargins left="0.75" right="0.5" top="0.75" bottom="0" header="0.5" footer="0.5"/>
  <pageSetup orientation="portrait" r:id="rId1"/>
  <headerFooter alignWithMargins="0">
    <oddFooter>&amp;C&amp;1#&amp;"Calibri"&amp;10&amp;K000000Confidential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AD195"/>
  <sheetViews>
    <sheetView showGridLines="0" zoomScaleNormal="100" workbookViewId="0">
      <selection activeCell="F8" sqref="F8"/>
    </sheetView>
  </sheetViews>
  <sheetFormatPr defaultRowHeight="12.75" x14ac:dyDescent="0.2"/>
  <cols>
    <col min="1" max="1" width="6.7109375" style="265" customWidth="1"/>
    <col min="2" max="2" width="10.7109375" style="265" customWidth="1"/>
    <col min="3" max="3" width="4" style="265" customWidth="1"/>
    <col min="4" max="4" width="13" style="265" customWidth="1"/>
    <col min="5" max="5" width="0.85546875" style="265" customWidth="1"/>
    <col min="6" max="6" width="11.42578125" style="265" customWidth="1"/>
    <col min="7" max="8" width="0.85546875" style="265" customWidth="1"/>
    <col min="9" max="9" width="12" style="265" customWidth="1"/>
    <col min="10" max="11" width="0.85546875" style="265" customWidth="1"/>
    <col min="12" max="12" width="12" style="265" customWidth="1"/>
    <col min="13" max="14" width="0.85546875" style="265" customWidth="1"/>
    <col min="15" max="15" width="11.7109375" style="265" customWidth="1"/>
    <col min="16" max="17" width="0.85546875" style="265" customWidth="1"/>
    <col min="18" max="18" width="12" style="265" customWidth="1"/>
    <col min="19" max="20" width="0.85546875" style="265" customWidth="1"/>
    <col min="21" max="21" width="13.42578125" style="265" customWidth="1"/>
    <col min="22" max="23" width="0.85546875" style="265" customWidth="1"/>
    <col min="24" max="24" width="12" style="265" customWidth="1"/>
    <col min="25" max="25" width="0.85546875" style="265" customWidth="1"/>
    <col min="26" max="16384" width="9.140625" style="265"/>
  </cols>
  <sheetData>
    <row r="1" spans="1:26" ht="15" customHeight="1" x14ac:dyDescent="0.2">
      <c r="A1" s="146" t="s">
        <v>0</v>
      </c>
      <c r="B1" s="146"/>
      <c r="C1" s="106" t="str">
        <f>'Report of (F-2)'!C3</f>
        <v/>
      </c>
      <c r="D1" s="106"/>
      <c r="E1" s="106"/>
      <c r="F1" s="106"/>
      <c r="G1" s="106"/>
      <c r="H1" s="106"/>
      <c r="I1" s="106"/>
      <c r="J1" s="53"/>
      <c r="K1" s="53"/>
      <c r="U1" s="760" t="s">
        <v>76</v>
      </c>
      <c r="V1" s="761"/>
      <c r="W1" s="761"/>
      <c r="X1" s="761"/>
      <c r="Y1" s="762"/>
    </row>
    <row r="2" spans="1:26" ht="15" customHeight="1" x14ac:dyDescent="0.2">
      <c r="A2" s="52"/>
      <c r="B2" s="52"/>
      <c r="C2" s="52"/>
      <c r="D2" s="52"/>
      <c r="E2" s="53"/>
      <c r="F2" s="53"/>
      <c r="G2" s="53"/>
      <c r="H2" s="53"/>
      <c r="I2" s="53"/>
      <c r="J2" s="53"/>
      <c r="K2" s="53"/>
      <c r="U2" s="763" t="str">
        <f>'Inside Cover'!B41</f>
        <v xml:space="preserve">December 31, </v>
      </c>
      <c r="V2" s="764"/>
      <c r="W2" s="764"/>
      <c r="X2" s="764"/>
      <c r="Y2" s="765"/>
    </row>
    <row r="3" spans="1:26" ht="11.85" customHeight="1" x14ac:dyDescent="0.2">
      <c r="A3" s="52"/>
      <c r="B3" s="52"/>
      <c r="C3" s="52"/>
      <c r="D3" s="52"/>
      <c r="E3" s="53"/>
      <c r="F3" s="94"/>
      <c r="G3" s="54"/>
      <c r="I3" s="54"/>
      <c r="J3" s="53"/>
      <c r="K3" s="53"/>
      <c r="L3" s="54" t="s">
        <v>340</v>
      </c>
      <c r="M3" s="53"/>
      <c r="N3" s="53"/>
      <c r="O3" s="53"/>
      <c r="P3" s="53"/>
    </row>
    <row r="4" spans="1:26" ht="11.85" customHeight="1" x14ac:dyDescent="0.2">
      <c r="A4" s="315"/>
      <c r="B4" s="315"/>
      <c r="C4" s="315"/>
      <c r="D4" s="315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7"/>
      <c r="R4" s="317"/>
      <c r="S4" s="317"/>
      <c r="T4" s="317"/>
      <c r="U4" s="317"/>
      <c r="V4" s="317"/>
      <c r="W4" s="317"/>
      <c r="X4" s="317"/>
      <c r="Y4" s="317"/>
      <c r="Z4" s="317"/>
    </row>
    <row r="5" spans="1:26" s="317" customFormat="1" ht="11.25" customHeight="1" x14ac:dyDescent="0.2">
      <c r="A5" s="318"/>
      <c r="B5" s="319"/>
      <c r="C5" s="319"/>
      <c r="D5" s="320"/>
      <c r="E5" s="321"/>
      <c r="F5" s="322"/>
      <c r="G5" s="323"/>
      <c r="H5" s="322"/>
      <c r="I5" s="322"/>
      <c r="J5" s="323"/>
      <c r="K5" s="322"/>
      <c r="L5" s="322"/>
      <c r="M5" s="323"/>
      <c r="N5" s="322"/>
      <c r="O5" s="322"/>
      <c r="P5" s="324"/>
      <c r="Q5" s="322"/>
      <c r="R5" s="322"/>
      <c r="S5" s="323"/>
      <c r="T5" s="322"/>
      <c r="U5" s="322"/>
      <c r="V5" s="323"/>
      <c r="W5" s="322"/>
      <c r="X5" s="322"/>
      <c r="Y5" s="324"/>
    </row>
    <row r="6" spans="1:26" s="317" customFormat="1" ht="11.25" customHeight="1" x14ac:dyDescent="0.2">
      <c r="A6" s="805" t="s">
        <v>21</v>
      </c>
      <c r="B6" s="806"/>
      <c r="C6" s="806"/>
      <c r="D6" s="807"/>
      <c r="E6" s="328"/>
      <c r="F6" s="329" t="s">
        <v>22</v>
      </c>
      <c r="G6" s="330"/>
      <c r="H6" s="331"/>
      <c r="I6" s="329" t="s">
        <v>310</v>
      </c>
      <c r="J6" s="330"/>
      <c r="K6" s="331"/>
      <c r="L6" s="329" t="s">
        <v>23</v>
      </c>
      <c r="M6" s="330"/>
      <c r="N6" s="331"/>
      <c r="O6" s="329" t="s">
        <v>24</v>
      </c>
      <c r="P6" s="332"/>
      <c r="Q6" s="331"/>
      <c r="R6" s="329" t="s">
        <v>25</v>
      </c>
      <c r="S6" s="330"/>
      <c r="T6" s="331"/>
      <c r="U6" s="329" t="s">
        <v>26</v>
      </c>
      <c r="V6" s="330"/>
      <c r="W6" s="331"/>
      <c r="X6" s="329" t="s">
        <v>27</v>
      </c>
      <c r="Y6" s="332"/>
    </row>
    <row r="7" spans="1:26" s="317" customFormat="1" ht="11.25" customHeight="1" x14ac:dyDescent="0.2">
      <c r="A7" s="318"/>
      <c r="B7" s="319"/>
      <c r="C7" s="319"/>
      <c r="D7" s="320"/>
      <c r="E7" s="333"/>
      <c r="F7" s="334"/>
      <c r="G7" s="324"/>
      <c r="H7" s="333"/>
      <c r="I7" s="334"/>
      <c r="J7" s="324"/>
      <c r="K7" s="333"/>
      <c r="L7" s="334"/>
      <c r="M7" s="324"/>
      <c r="N7" s="333"/>
      <c r="O7" s="334"/>
      <c r="P7" s="335"/>
      <c r="Q7" s="333"/>
      <c r="R7" s="334"/>
      <c r="S7" s="324"/>
      <c r="T7" s="333"/>
      <c r="U7" s="334"/>
      <c r="V7" s="324"/>
      <c r="W7" s="333"/>
      <c r="X7" s="334"/>
      <c r="Y7" s="335"/>
    </row>
    <row r="8" spans="1:26" s="317" customFormat="1" ht="11.25" customHeight="1" x14ac:dyDescent="0.2">
      <c r="A8" s="336" t="s">
        <v>341</v>
      </c>
      <c r="B8" s="337"/>
      <c r="C8" s="511"/>
      <c r="D8" s="512"/>
      <c r="E8" s="339"/>
      <c r="F8" s="513"/>
      <c r="G8" s="514"/>
      <c r="H8" s="515"/>
      <c r="I8" s="513"/>
      <c r="J8" s="514"/>
      <c r="K8" s="515"/>
      <c r="L8" s="513"/>
      <c r="M8" s="514"/>
      <c r="N8" s="515"/>
      <c r="O8" s="513"/>
      <c r="P8" s="516"/>
      <c r="Q8" s="515"/>
      <c r="R8" s="513"/>
      <c r="S8" s="514"/>
      <c r="T8" s="515"/>
      <c r="U8" s="513"/>
      <c r="V8" s="514"/>
      <c r="W8" s="515"/>
      <c r="X8" s="513"/>
      <c r="Y8" s="340"/>
    </row>
    <row r="9" spans="1:26" s="317" customFormat="1" ht="11.25" customHeight="1" x14ac:dyDescent="0.2">
      <c r="A9" s="336" t="s">
        <v>342</v>
      </c>
      <c r="B9" s="337"/>
      <c r="C9" s="337"/>
      <c r="D9" s="338"/>
      <c r="E9" s="339"/>
      <c r="F9" s="517"/>
      <c r="G9" s="514"/>
      <c r="H9" s="515"/>
      <c r="I9" s="517"/>
      <c r="J9" s="514"/>
      <c r="K9" s="515"/>
      <c r="L9" s="517"/>
      <c r="M9" s="514"/>
      <c r="N9" s="515"/>
      <c r="O9" s="517"/>
      <c r="P9" s="516"/>
      <c r="Q9" s="515"/>
      <c r="R9" s="517"/>
      <c r="S9" s="514"/>
      <c r="T9" s="515"/>
      <c r="U9" s="517"/>
      <c r="V9" s="514"/>
      <c r="W9" s="515"/>
      <c r="X9" s="517"/>
      <c r="Y9" s="340"/>
    </row>
    <row r="10" spans="1:26" s="317" customFormat="1" ht="11.25" customHeight="1" x14ac:dyDescent="0.2">
      <c r="A10" s="325"/>
      <c r="B10" s="326"/>
      <c r="C10" s="326"/>
      <c r="D10" s="327"/>
      <c r="E10" s="339"/>
      <c r="F10" s="517"/>
      <c r="G10" s="514"/>
      <c r="H10" s="515"/>
      <c r="I10" s="517"/>
      <c r="J10" s="514"/>
      <c r="K10" s="515"/>
      <c r="L10" s="517"/>
      <c r="M10" s="514"/>
      <c r="N10" s="515"/>
      <c r="O10" s="517"/>
      <c r="P10" s="516"/>
      <c r="Q10" s="515"/>
      <c r="R10" s="517"/>
      <c r="S10" s="514"/>
      <c r="T10" s="515"/>
      <c r="U10" s="517"/>
      <c r="V10" s="514"/>
      <c r="W10" s="515"/>
      <c r="X10" s="517"/>
      <c r="Y10" s="340"/>
    </row>
    <row r="11" spans="1:26" s="317" customFormat="1" ht="11.25" customHeight="1" x14ac:dyDescent="0.2">
      <c r="A11" s="341"/>
      <c r="B11" s="342"/>
      <c r="C11" s="342"/>
      <c r="D11" s="343"/>
      <c r="E11" s="339"/>
      <c r="F11" s="517"/>
      <c r="G11" s="514"/>
      <c r="H11" s="515"/>
      <c r="I11" s="517"/>
      <c r="J11" s="514"/>
      <c r="K11" s="515"/>
      <c r="L11" s="517"/>
      <c r="M11" s="514"/>
      <c r="N11" s="515"/>
      <c r="O11" s="517"/>
      <c r="P11" s="516"/>
      <c r="Q11" s="515"/>
      <c r="R11" s="517"/>
      <c r="S11" s="514"/>
      <c r="T11" s="515"/>
      <c r="U11" s="517"/>
      <c r="V11" s="514"/>
      <c r="W11" s="515"/>
      <c r="X11" s="517"/>
      <c r="Y11" s="340"/>
    </row>
    <row r="12" spans="1:26" s="317" customFormat="1" ht="11.25" customHeight="1" x14ac:dyDescent="0.2">
      <c r="A12" s="336" t="s">
        <v>343</v>
      </c>
      <c r="B12" s="337"/>
      <c r="C12" s="337"/>
      <c r="D12" s="338"/>
      <c r="F12" s="517"/>
      <c r="G12" s="514"/>
      <c r="H12" s="515"/>
      <c r="I12" s="517"/>
      <c r="J12" s="514"/>
      <c r="K12" s="515"/>
      <c r="L12" s="517"/>
      <c r="M12" s="514"/>
      <c r="N12" s="515"/>
      <c r="O12" s="517"/>
      <c r="P12" s="516"/>
      <c r="Q12" s="515"/>
      <c r="R12" s="517"/>
      <c r="S12" s="514"/>
      <c r="T12" s="515"/>
      <c r="U12" s="517"/>
      <c r="V12" s="514"/>
      <c r="W12" s="515"/>
      <c r="X12" s="517"/>
      <c r="Y12" s="340"/>
    </row>
    <row r="13" spans="1:26" s="317" customFormat="1" ht="11.25" customHeight="1" x14ac:dyDescent="0.2">
      <c r="A13" s="336" t="s">
        <v>344</v>
      </c>
      <c r="B13" s="337"/>
      <c r="C13" s="337"/>
      <c r="D13" s="338"/>
      <c r="F13" s="517"/>
      <c r="G13" s="514"/>
      <c r="H13" s="515"/>
      <c r="I13" s="517"/>
      <c r="J13" s="514"/>
      <c r="K13" s="515"/>
      <c r="L13" s="517"/>
      <c r="M13" s="514"/>
      <c r="N13" s="515"/>
      <c r="O13" s="517"/>
      <c r="P13" s="516"/>
      <c r="Q13" s="515"/>
      <c r="R13" s="517"/>
      <c r="S13" s="514"/>
      <c r="T13" s="515"/>
      <c r="U13" s="517"/>
      <c r="V13" s="514"/>
      <c r="W13" s="515"/>
      <c r="X13" s="517"/>
      <c r="Y13" s="340"/>
    </row>
    <row r="14" spans="1:26" s="317" customFormat="1" ht="11.25" customHeight="1" x14ac:dyDescent="0.2">
      <c r="A14" s="336" t="s">
        <v>345</v>
      </c>
      <c r="B14" s="337"/>
      <c r="C14" s="337"/>
      <c r="D14" s="338"/>
      <c r="F14" s="517"/>
      <c r="G14" s="514"/>
      <c r="H14" s="515"/>
      <c r="I14" s="517"/>
      <c r="J14" s="514"/>
      <c r="K14" s="515"/>
      <c r="L14" s="517"/>
      <c r="M14" s="514"/>
      <c r="N14" s="515"/>
      <c r="O14" s="517"/>
      <c r="P14" s="516"/>
      <c r="Q14" s="515"/>
      <c r="R14" s="517"/>
      <c r="S14" s="514"/>
      <c r="T14" s="515"/>
      <c r="U14" s="517"/>
      <c r="V14" s="514"/>
      <c r="W14" s="515"/>
      <c r="X14" s="517"/>
      <c r="Y14" s="340"/>
    </row>
    <row r="15" spans="1:26" s="317" customFormat="1" ht="11.25" customHeight="1" x14ac:dyDescent="0.2">
      <c r="A15" s="336" t="s">
        <v>346</v>
      </c>
      <c r="B15" s="337"/>
      <c r="C15" s="337"/>
      <c r="D15" s="338"/>
      <c r="F15" s="517"/>
      <c r="G15" s="514"/>
      <c r="H15" s="515"/>
      <c r="I15" s="517"/>
      <c r="J15" s="514"/>
      <c r="K15" s="515"/>
      <c r="L15" s="517"/>
      <c r="M15" s="514"/>
      <c r="N15" s="515"/>
      <c r="O15" s="517"/>
      <c r="P15" s="516"/>
      <c r="Q15" s="515"/>
      <c r="R15" s="517"/>
      <c r="S15" s="514"/>
      <c r="T15" s="515"/>
      <c r="U15" s="517"/>
      <c r="V15" s="514"/>
      <c r="W15" s="515"/>
      <c r="X15" s="517"/>
      <c r="Y15" s="340"/>
    </row>
    <row r="16" spans="1:26" s="317" customFormat="1" ht="11.25" customHeight="1" x14ac:dyDescent="0.2">
      <c r="A16" s="336" t="s">
        <v>348</v>
      </c>
      <c r="B16" s="337"/>
      <c r="C16" s="337"/>
      <c r="D16" s="338"/>
      <c r="F16" s="517"/>
      <c r="G16" s="514"/>
      <c r="H16" s="515"/>
      <c r="I16" s="517"/>
      <c r="J16" s="514"/>
      <c r="K16" s="515"/>
      <c r="L16" s="517"/>
      <c r="M16" s="514"/>
      <c r="N16" s="515"/>
      <c r="O16" s="517"/>
      <c r="P16" s="516"/>
      <c r="Q16" s="515"/>
      <c r="R16" s="517"/>
      <c r="S16" s="514"/>
      <c r="T16" s="515"/>
      <c r="U16" s="517"/>
      <c r="V16" s="514"/>
      <c r="W16" s="515"/>
      <c r="X16" s="517"/>
      <c r="Y16" s="340"/>
    </row>
    <row r="17" spans="1:27" s="317" customFormat="1" ht="11.25" customHeight="1" x14ac:dyDescent="0.2">
      <c r="A17" s="336" t="s">
        <v>347</v>
      </c>
      <c r="B17" s="337"/>
      <c r="C17" s="337"/>
      <c r="D17" s="344"/>
      <c r="F17" s="518"/>
      <c r="G17" s="519"/>
      <c r="H17" s="520"/>
      <c r="I17" s="518"/>
      <c r="J17" s="519"/>
      <c r="K17" s="520"/>
      <c r="L17" s="518"/>
      <c r="M17" s="519"/>
      <c r="N17" s="520"/>
      <c r="O17" s="518"/>
      <c r="P17" s="521"/>
      <c r="Q17" s="520"/>
      <c r="R17" s="518"/>
      <c r="S17" s="519"/>
      <c r="T17" s="520"/>
      <c r="U17" s="518"/>
      <c r="V17" s="519"/>
      <c r="W17" s="520"/>
      <c r="X17" s="518"/>
      <c r="Y17" s="335"/>
    </row>
    <row r="18" spans="1:27" s="317" customFormat="1" ht="11.25" customHeight="1" x14ac:dyDescent="0.2">
      <c r="A18" s="325"/>
      <c r="B18" s="326"/>
      <c r="C18" s="326"/>
      <c r="D18" s="345"/>
      <c r="F18" s="522"/>
      <c r="G18" s="519"/>
      <c r="H18" s="522"/>
      <c r="I18" s="522"/>
      <c r="J18" s="519"/>
      <c r="K18" s="522"/>
      <c r="L18" s="522"/>
      <c r="M18" s="519"/>
      <c r="N18" s="520"/>
      <c r="O18" s="523"/>
      <c r="P18" s="521"/>
      <c r="Q18" s="522"/>
      <c r="R18" s="522"/>
      <c r="S18" s="519"/>
      <c r="T18" s="520"/>
      <c r="U18" s="523"/>
      <c r="V18" s="519"/>
      <c r="W18" s="520"/>
      <c r="X18" s="523"/>
      <c r="Y18" s="335"/>
    </row>
    <row r="19" spans="1:27" s="317" customFormat="1" ht="11.25" customHeight="1" x14ac:dyDescent="0.2">
      <c r="A19" s="319"/>
      <c r="B19" s="319"/>
      <c r="C19" s="319"/>
      <c r="D19" s="319"/>
      <c r="E19" s="321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21"/>
      <c r="Q19" s="334"/>
      <c r="R19" s="334"/>
      <c r="S19" s="334"/>
      <c r="T19" s="334"/>
      <c r="U19" s="334"/>
      <c r="V19" s="334"/>
      <c r="W19" s="334"/>
      <c r="X19" s="334"/>
      <c r="Y19" s="324"/>
    </row>
    <row r="20" spans="1:27" s="317" customFormat="1" ht="11.25" customHeight="1" x14ac:dyDescent="0.2">
      <c r="A20" s="287"/>
      <c r="B20" s="52"/>
      <c r="C20" s="52"/>
      <c r="D20" s="52"/>
      <c r="E20" s="53"/>
      <c r="F20" s="94"/>
      <c r="G20" s="54"/>
      <c r="H20" s="265"/>
      <c r="I20" s="54"/>
      <c r="J20" s="53"/>
      <c r="K20" s="53"/>
      <c r="L20" s="54" t="s">
        <v>349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65"/>
      <c r="Z20" s="265"/>
    </row>
    <row r="21" spans="1:27" ht="11.85" customHeight="1" x14ac:dyDescent="0.2">
      <c r="A21" s="315"/>
      <c r="B21" s="315"/>
      <c r="C21" s="315"/>
      <c r="D21" s="315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35"/>
      <c r="Z21" s="317"/>
    </row>
    <row r="22" spans="1:27" s="317" customFormat="1" ht="11.25" customHeight="1" x14ac:dyDescent="0.2">
      <c r="A22" s="318"/>
      <c r="B22" s="319"/>
      <c r="C22" s="319"/>
      <c r="D22" s="320"/>
      <c r="E22" s="321"/>
      <c r="F22" s="322"/>
      <c r="G22" s="323"/>
      <c r="H22" s="322"/>
      <c r="I22" s="322"/>
      <c r="J22" s="323"/>
      <c r="K22" s="322"/>
      <c r="L22" s="322"/>
      <c r="M22" s="323"/>
      <c r="N22" s="322"/>
      <c r="O22" s="322"/>
      <c r="P22" s="324"/>
      <c r="Q22" s="322"/>
      <c r="R22" s="322"/>
      <c r="S22" s="323"/>
      <c r="T22" s="322"/>
      <c r="U22" s="322"/>
      <c r="V22" s="323"/>
      <c r="W22" s="322"/>
      <c r="X22" s="322"/>
      <c r="Y22" s="324"/>
    </row>
    <row r="23" spans="1:27" s="317" customFormat="1" ht="11.25" customHeight="1" x14ac:dyDescent="0.2">
      <c r="A23" s="805" t="s">
        <v>21</v>
      </c>
      <c r="B23" s="806"/>
      <c r="C23" s="806"/>
      <c r="D23" s="807"/>
      <c r="E23" s="328"/>
      <c r="F23" s="329" t="s">
        <v>22</v>
      </c>
      <c r="G23" s="330"/>
      <c r="H23" s="331"/>
      <c r="I23" s="329" t="s">
        <v>310</v>
      </c>
      <c r="J23" s="330"/>
      <c r="K23" s="331"/>
      <c r="L23" s="329" t="s">
        <v>23</v>
      </c>
      <c r="M23" s="330"/>
      <c r="N23" s="331"/>
      <c r="O23" s="329" t="s">
        <v>24</v>
      </c>
      <c r="P23" s="332"/>
      <c r="Q23" s="331"/>
      <c r="R23" s="329" t="s">
        <v>25</v>
      </c>
      <c r="S23" s="330"/>
      <c r="T23" s="331"/>
      <c r="U23" s="329" t="s">
        <v>26</v>
      </c>
      <c r="V23" s="330"/>
      <c r="W23" s="331"/>
      <c r="X23" s="329" t="s">
        <v>27</v>
      </c>
      <c r="Y23" s="332"/>
    </row>
    <row r="24" spans="1:27" s="317" customFormat="1" ht="11.25" customHeight="1" x14ac:dyDescent="0.2">
      <c r="A24" s="318"/>
      <c r="B24" s="319"/>
      <c r="C24" s="319"/>
      <c r="D24" s="320"/>
      <c r="E24" s="333"/>
      <c r="F24" s="524"/>
      <c r="G24" s="525"/>
      <c r="H24" s="526"/>
      <c r="I24" s="527"/>
      <c r="J24" s="525"/>
      <c r="K24" s="526"/>
      <c r="L24" s="524"/>
      <c r="M24" s="525"/>
      <c r="N24" s="526"/>
      <c r="O24" s="524"/>
      <c r="P24" s="521"/>
      <c r="Q24" s="526"/>
      <c r="R24" s="524"/>
      <c r="S24" s="525"/>
      <c r="T24" s="526"/>
      <c r="U24" s="524"/>
      <c r="V24" s="525"/>
      <c r="W24" s="526"/>
      <c r="X24" s="524"/>
      <c r="Y24" s="521"/>
      <c r="Z24" s="528"/>
    </row>
    <row r="25" spans="1:27" s="317" customFormat="1" ht="11.25" customHeight="1" x14ac:dyDescent="0.2">
      <c r="A25" s="336" t="s">
        <v>350</v>
      </c>
      <c r="B25" s="337"/>
      <c r="C25" s="337"/>
      <c r="D25" s="338"/>
      <c r="E25" s="339"/>
      <c r="F25" s="513"/>
      <c r="G25" s="519"/>
      <c r="H25" s="520"/>
      <c r="I25" s="529"/>
      <c r="J25" s="519"/>
      <c r="K25" s="520"/>
      <c r="L25" s="513"/>
      <c r="M25" s="519"/>
      <c r="N25" s="520"/>
      <c r="O25" s="513"/>
      <c r="P25" s="530"/>
      <c r="Q25" s="520"/>
      <c r="R25" s="513"/>
      <c r="S25" s="519"/>
      <c r="T25" s="520"/>
      <c r="U25" s="513"/>
      <c r="V25" s="519"/>
      <c r="W25" s="520"/>
      <c r="X25" s="513"/>
      <c r="Y25" s="530"/>
      <c r="Z25" s="528"/>
    </row>
    <row r="26" spans="1:27" s="317" customFormat="1" ht="11.25" customHeight="1" x14ac:dyDescent="0.2">
      <c r="A26" s="336" t="s">
        <v>351</v>
      </c>
      <c r="B26" s="337"/>
      <c r="C26" s="337"/>
      <c r="D26" s="338"/>
      <c r="E26" s="339"/>
      <c r="F26" s="531"/>
      <c r="G26" s="519"/>
      <c r="H26" s="520"/>
      <c r="I26" s="531"/>
      <c r="J26" s="519"/>
      <c r="K26" s="520"/>
      <c r="L26" s="531"/>
      <c r="M26" s="519"/>
      <c r="N26" s="520"/>
      <c r="O26" s="531"/>
      <c r="P26" s="530"/>
      <c r="Q26" s="520"/>
      <c r="R26" s="531"/>
      <c r="S26" s="519"/>
      <c r="T26" s="520"/>
      <c r="U26" s="531"/>
      <c r="V26" s="519"/>
      <c r="W26" s="520"/>
      <c r="X26" s="531"/>
      <c r="Y26" s="530"/>
      <c r="Z26" s="532"/>
    </row>
    <row r="27" spans="1:27" s="317" customFormat="1" ht="11.25" customHeight="1" x14ac:dyDescent="0.2">
      <c r="A27" s="336" t="s">
        <v>352</v>
      </c>
      <c r="B27" s="337"/>
      <c r="C27" s="337"/>
      <c r="D27" s="338"/>
      <c r="E27" s="339"/>
      <c r="F27" s="517"/>
      <c r="G27" s="519"/>
      <c r="H27" s="520"/>
      <c r="I27" s="533"/>
      <c r="J27" s="519"/>
      <c r="K27" s="520"/>
      <c r="L27" s="518"/>
      <c r="M27" s="519"/>
      <c r="N27" s="520"/>
      <c r="O27" s="517"/>
      <c r="P27" s="530"/>
      <c r="Q27" s="520"/>
      <c r="R27" s="517"/>
      <c r="S27" s="519"/>
      <c r="T27" s="520"/>
      <c r="U27" s="517"/>
      <c r="V27" s="519"/>
      <c r="W27" s="520"/>
      <c r="X27" s="517"/>
      <c r="Y27" s="530"/>
      <c r="Z27" s="528"/>
      <c r="AA27" s="347"/>
    </row>
    <row r="28" spans="1:27" s="317" customFormat="1" ht="11.25" customHeight="1" x14ac:dyDescent="0.2">
      <c r="A28" s="325"/>
      <c r="B28" s="326"/>
      <c r="C28" s="326"/>
      <c r="D28" s="345"/>
      <c r="E28" s="328"/>
      <c r="F28" s="534"/>
      <c r="G28" s="535"/>
      <c r="H28" s="534"/>
      <c r="I28" s="534"/>
      <c r="J28" s="535"/>
      <c r="K28" s="534"/>
      <c r="L28" s="534"/>
      <c r="M28" s="535"/>
      <c r="N28" s="536"/>
      <c r="O28" s="537"/>
      <c r="P28" s="538"/>
      <c r="Q28" s="534"/>
      <c r="R28" s="534"/>
      <c r="S28" s="535"/>
      <c r="T28" s="536"/>
      <c r="U28" s="537"/>
      <c r="V28" s="535"/>
      <c r="W28" s="536"/>
      <c r="X28" s="537"/>
      <c r="Y28" s="538"/>
      <c r="Z28" s="528"/>
    </row>
    <row r="29" spans="1:27" s="317" customFormat="1" ht="11.25" customHeight="1" x14ac:dyDescent="0.2">
      <c r="A29" s="337"/>
      <c r="B29" s="337"/>
      <c r="C29" s="337"/>
      <c r="D29" s="337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9"/>
      <c r="Q29" s="532"/>
      <c r="R29" s="532"/>
      <c r="S29" s="532"/>
      <c r="T29" s="532"/>
      <c r="U29" s="532"/>
      <c r="V29" s="532"/>
      <c r="W29" s="532"/>
      <c r="X29" s="532"/>
      <c r="Y29" s="530"/>
      <c r="Z29" s="528"/>
    </row>
    <row r="30" spans="1:27" s="317" customFormat="1" ht="11.25" customHeight="1" x14ac:dyDescent="0.2">
      <c r="A30" s="52"/>
      <c r="B30" s="52"/>
      <c r="C30" s="52"/>
      <c r="D30" s="52"/>
      <c r="E30" s="53"/>
      <c r="F30" s="94"/>
      <c r="G30" s="54"/>
      <c r="H30" s="265"/>
      <c r="I30" s="54"/>
      <c r="J30" s="53"/>
      <c r="K30" s="53"/>
      <c r="L30" s="54" t="s">
        <v>353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65"/>
      <c r="Z30" s="265"/>
    </row>
    <row r="31" spans="1:27" ht="11.85" customHeight="1" x14ac:dyDescent="0.2">
      <c r="A31" s="315"/>
      <c r="B31" s="315"/>
      <c r="C31" s="315"/>
      <c r="D31" s="315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35"/>
      <c r="Z31" s="317"/>
    </row>
    <row r="32" spans="1:27" s="317" customFormat="1" ht="11.25" customHeight="1" x14ac:dyDescent="0.2">
      <c r="A32" s="808" t="s">
        <v>577</v>
      </c>
      <c r="B32" s="809"/>
      <c r="C32" s="809"/>
      <c r="D32" s="810"/>
      <c r="E32" s="321"/>
      <c r="F32" s="322"/>
      <c r="G32" s="323"/>
      <c r="H32" s="322"/>
      <c r="I32" s="322"/>
      <c r="J32" s="323"/>
      <c r="K32" s="322"/>
      <c r="L32" s="322"/>
      <c r="M32" s="323"/>
      <c r="N32" s="322"/>
      <c r="O32" s="322"/>
      <c r="P32" s="324"/>
      <c r="Q32" s="322"/>
      <c r="R32" s="322"/>
      <c r="S32" s="323"/>
      <c r="T32" s="322"/>
      <c r="U32" s="322"/>
      <c r="V32" s="323"/>
      <c r="W32" s="322"/>
      <c r="X32" s="322"/>
      <c r="Y32" s="324"/>
    </row>
    <row r="33" spans="1:25" s="317" customFormat="1" ht="11.25" customHeight="1" x14ac:dyDescent="0.2">
      <c r="A33" s="805" t="s">
        <v>21</v>
      </c>
      <c r="B33" s="806"/>
      <c r="C33" s="806"/>
      <c r="D33" s="807"/>
      <c r="E33" s="328"/>
      <c r="F33" s="329" t="s">
        <v>22</v>
      </c>
      <c r="G33" s="330"/>
      <c r="H33" s="331"/>
      <c r="I33" s="329" t="s">
        <v>310</v>
      </c>
      <c r="J33" s="330"/>
      <c r="K33" s="331"/>
      <c r="L33" s="329" t="s">
        <v>23</v>
      </c>
      <c r="M33" s="330"/>
      <c r="N33" s="331"/>
      <c r="O33" s="329" t="s">
        <v>24</v>
      </c>
      <c r="P33" s="332"/>
      <c r="Q33" s="331"/>
      <c r="R33" s="329" t="s">
        <v>25</v>
      </c>
      <c r="S33" s="330"/>
      <c r="T33" s="331"/>
      <c r="U33" s="329" t="s">
        <v>26</v>
      </c>
      <c r="V33" s="330"/>
      <c r="W33" s="331"/>
      <c r="X33" s="329" t="s">
        <v>27</v>
      </c>
      <c r="Y33" s="332"/>
    </row>
    <row r="34" spans="1:25" s="317" customFormat="1" ht="11.25" customHeight="1" x14ac:dyDescent="0.2">
      <c r="A34" s="318"/>
      <c r="B34" s="319"/>
      <c r="C34" s="319"/>
      <c r="D34" s="320"/>
      <c r="E34" s="333"/>
      <c r="F34" s="524"/>
      <c r="G34" s="525"/>
      <c r="H34" s="526"/>
      <c r="I34" s="524"/>
      <c r="J34" s="525"/>
      <c r="K34" s="526"/>
      <c r="L34" s="524"/>
      <c r="M34" s="525"/>
      <c r="N34" s="526"/>
      <c r="O34" s="524"/>
      <c r="P34" s="521"/>
      <c r="Q34" s="526"/>
      <c r="R34" s="524"/>
      <c r="S34" s="525"/>
      <c r="T34" s="526"/>
      <c r="U34" s="524"/>
      <c r="V34" s="525"/>
      <c r="W34" s="526"/>
      <c r="X34" s="524"/>
      <c r="Y34" s="335"/>
    </row>
    <row r="35" spans="1:25" s="317" customFormat="1" ht="11.25" customHeight="1" x14ac:dyDescent="0.2">
      <c r="A35" s="336" t="s">
        <v>354</v>
      </c>
      <c r="B35" s="337"/>
      <c r="C35" s="337"/>
      <c r="D35" s="338"/>
      <c r="E35" s="339"/>
      <c r="F35" s="534"/>
      <c r="G35" s="519"/>
      <c r="H35" s="520"/>
      <c r="I35" s="513"/>
      <c r="J35" s="519"/>
      <c r="K35" s="520"/>
      <c r="L35" s="534"/>
      <c r="M35" s="519"/>
      <c r="N35" s="520"/>
      <c r="O35" s="534"/>
      <c r="P35" s="530"/>
      <c r="Q35" s="520"/>
      <c r="R35" s="534"/>
      <c r="S35" s="519"/>
      <c r="T35" s="520"/>
      <c r="U35" s="534"/>
      <c r="V35" s="519"/>
      <c r="W35" s="520"/>
      <c r="X35" s="534"/>
      <c r="Y35" s="340"/>
    </row>
    <row r="36" spans="1:25" s="317" customFormat="1" ht="11.25" customHeight="1" x14ac:dyDescent="0.2">
      <c r="A36" s="336" t="s">
        <v>355</v>
      </c>
      <c r="B36" s="337"/>
      <c r="C36" s="337"/>
      <c r="D36" s="338"/>
      <c r="E36" s="339"/>
      <c r="F36" s="518"/>
      <c r="G36" s="519"/>
      <c r="H36" s="520"/>
      <c r="I36" s="517"/>
      <c r="J36" s="519"/>
      <c r="K36" s="520"/>
      <c r="L36" s="518"/>
      <c r="M36" s="519"/>
      <c r="N36" s="520"/>
      <c r="O36" s="518"/>
      <c r="P36" s="530"/>
      <c r="Q36" s="520"/>
      <c r="R36" s="518"/>
      <c r="S36" s="519"/>
      <c r="T36" s="520"/>
      <c r="U36" s="518"/>
      <c r="V36" s="519"/>
      <c r="W36" s="520"/>
      <c r="X36" s="518"/>
      <c r="Y36" s="340"/>
    </row>
    <row r="37" spans="1:25" s="317" customFormat="1" ht="11.25" customHeight="1" x14ac:dyDescent="0.2">
      <c r="A37" s="336" t="s">
        <v>356</v>
      </c>
      <c r="B37" s="337"/>
      <c r="C37" s="337"/>
      <c r="D37" s="338"/>
      <c r="E37" s="339"/>
      <c r="F37" s="518"/>
      <c r="G37" s="519"/>
      <c r="H37" s="520"/>
      <c r="I37" s="517"/>
      <c r="J37" s="519"/>
      <c r="K37" s="520"/>
      <c r="L37" s="518"/>
      <c r="M37" s="519"/>
      <c r="N37" s="520"/>
      <c r="O37" s="518"/>
      <c r="P37" s="530"/>
      <c r="Q37" s="520"/>
      <c r="R37" s="518"/>
      <c r="S37" s="519"/>
      <c r="T37" s="520"/>
      <c r="U37" s="518"/>
      <c r="V37" s="519"/>
      <c r="W37" s="520"/>
      <c r="X37" s="518"/>
      <c r="Y37" s="340"/>
    </row>
    <row r="38" spans="1:25" s="317" customFormat="1" ht="11.25" customHeight="1" x14ac:dyDescent="0.2">
      <c r="A38" s="325"/>
      <c r="B38" s="326"/>
      <c r="C38" s="326"/>
      <c r="D38" s="327"/>
      <c r="E38" s="328"/>
      <c r="F38" s="518"/>
      <c r="G38" s="535"/>
      <c r="H38" s="536"/>
      <c r="I38" s="517"/>
      <c r="J38" s="535"/>
      <c r="K38" s="536"/>
      <c r="L38" s="518"/>
      <c r="M38" s="535"/>
      <c r="N38" s="536"/>
      <c r="O38" s="518"/>
      <c r="P38" s="540"/>
      <c r="Q38" s="536"/>
      <c r="R38" s="518"/>
      <c r="S38" s="535"/>
      <c r="T38" s="536"/>
      <c r="U38" s="518"/>
      <c r="V38" s="535"/>
      <c r="W38" s="536"/>
      <c r="X38" s="518"/>
      <c r="Y38" s="350"/>
    </row>
    <row r="39" spans="1:25" s="317" customFormat="1" ht="11.25" customHeight="1" x14ac:dyDescent="0.2">
      <c r="A39" s="318"/>
      <c r="B39" s="319"/>
      <c r="C39" s="319"/>
      <c r="D39" s="320"/>
      <c r="E39" s="321"/>
      <c r="F39" s="527"/>
      <c r="G39" s="541"/>
      <c r="H39" s="542"/>
      <c r="I39" s="543"/>
      <c r="J39" s="541"/>
      <c r="K39" s="542"/>
      <c r="L39" s="527"/>
      <c r="M39" s="541"/>
      <c r="N39" s="542"/>
      <c r="O39" s="527"/>
      <c r="P39" s="544"/>
      <c r="Q39" s="542"/>
      <c r="R39" s="527"/>
      <c r="S39" s="541"/>
      <c r="T39" s="542"/>
      <c r="U39" s="527"/>
      <c r="V39" s="541"/>
      <c r="W39" s="542"/>
      <c r="X39" s="527"/>
      <c r="Y39" s="351"/>
    </row>
    <row r="40" spans="1:25" s="317" customFormat="1" ht="11.25" customHeight="1" x14ac:dyDescent="0.2">
      <c r="A40" s="805" t="s">
        <v>578</v>
      </c>
      <c r="B40" s="806"/>
      <c r="C40" s="806"/>
      <c r="D40" s="807"/>
      <c r="E40" s="352"/>
      <c r="F40" s="534"/>
      <c r="G40" s="535"/>
      <c r="H40" s="536"/>
      <c r="I40" s="513"/>
      <c r="J40" s="535"/>
      <c r="K40" s="536"/>
      <c r="L40" s="534"/>
      <c r="M40" s="535"/>
      <c r="N40" s="536"/>
      <c r="O40" s="534"/>
      <c r="P40" s="540"/>
      <c r="Q40" s="536"/>
      <c r="R40" s="534"/>
      <c r="S40" s="535"/>
      <c r="T40" s="536"/>
      <c r="U40" s="534"/>
      <c r="V40" s="535"/>
      <c r="W40" s="536"/>
      <c r="X40" s="534"/>
      <c r="Y40" s="350"/>
    </row>
    <row r="41" spans="1:25" s="317" customFormat="1" ht="11.25" customHeight="1" x14ac:dyDescent="0.2">
      <c r="A41" s="336"/>
      <c r="B41" s="337"/>
      <c r="C41" s="337"/>
      <c r="D41" s="338"/>
      <c r="F41" s="527"/>
      <c r="G41" s="545"/>
      <c r="H41" s="546"/>
      <c r="I41" s="543"/>
      <c r="J41" s="545"/>
      <c r="K41" s="546"/>
      <c r="L41" s="527"/>
      <c r="M41" s="545"/>
      <c r="N41" s="546"/>
      <c r="O41" s="527"/>
      <c r="P41" s="530"/>
      <c r="Q41" s="546"/>
      <c r="R41" s="527"/>
      <c r="S41" s="545"/>
      <c r="T41" s="546"/>
      <c r="U41" s="527"/>
      <c r="V41" s="545"/>
      <c r="W41" s="546"/>
      <c r="X41" s="527"/>
      <c r="Y41" s="340"/>
    </row>
    <row r="42" spans="1:25" s="317" customFormat="1" ht="11.25" customHeight="1" x14ac:dyDescent="0.2">
      <c r="A42" s="336" t="s">
        <v>354</v>
      </c>
      <c r="B42" s="337"/>
      <c r="C42" s="337"/>
      <c r="D42" s="338"/>
      <c r="F42" s="534"/>
      <c r="G42" s="519"/>
      <c r="H42" s="520"/>
      <c r="I42" s="513"/>
      <c r="J42" s="519"/>
      <c r="K42" s="520"/>
      <c r="L42" s="534"/>
      <c r="M42" s="519"/>
      <c r="N42" s="520"/>
      <c r="O42" s="534"/>
      <c r="P42" s="530"/>
      <c r="Q42" s="520"/>
      <c r="R42" s="534"/>
      <c r="S42" s="519"/>
      <c r="T42" s="520"/>
      <c r="U42" s="534"/>
      <c r="V42" s="519"/>
      <c r="W42" s="520"/>
      <c r="X42" s="534"/>
      <c r="Y42" s="340"/>
    </row>
    <row r="43" spans="1:25" s="317" customFormat="1" ht="11.25" customHeight="1" x14ac:dyDescent="0.2">
      <c r="A43" s="336" t="s">
        <v>355</v>
      </c>
      <c r="B43" s="337"/>
      <c r="C43" s="337"/>
      <c r="D43" s="338"/>
      <c r="F43" s="518"/>
      <c r="G43" s="519"/>
      <c r="H43" s="520"/>
      <c r="I43" s="517"/>
      <c r="J43" s="519"/>
      <c r="K43" s="520"/>
      <c r="L43" s="518"/>
      <c r="M43" s="519"/>
      <c r="N43" s="520"/>
      <c r="O43" s="518"/>
      <c r="P43" s="530"/>
      <c r="Q43" s="520"/>
      <c r="R43" s="518"/>
      <c r="S43" s="519"/>
      <c r="T43" s="520"/>
      <c r="U43" s="518"/>
      <c r="V43" s="519"/>
      <c r="W43" s="520"/>
      <c r="X43" s="518"/>
      <c r="Y43" s="340"/>
    </row>
    <row r="44" spans="1:25" s="317" customFormat="1" ht="11.25" customHeight="1" x14ac:dyDescent="0.2">
      <c r="A44" s="336" t="s">
        <v>357</v>
      </c>
      <c r="B44" s="337"/>
      <c r="C44" s="337"/>
      <c r="D44" s="338"/>
      <c r="F44" s="518"/>
      <c r="G44" s="519"/>
      <c r="H44" s="520"/>
      <c r="I44" s="517"/>
      <c r="J44" s="519"/>
      <c r="K44" s="520"/>
      <c r="L44" s="518"/>
      <c r="M44" s="519"/>
      <c r="N44" s="520"/>
      <c r="O44" s="518"/>
      <c r="P44" s="530"/>
      <c r="Q44" s="520"/>
      <c r="R44" s="518"/>
      <c r="S44" s="519"/>
      <c r="T44" s="520"/>
      <c r="U44" s="518"/>
      <c r="V44" s="519"/>
      <c r="W44" s="520"/>
      <c r="X44" s="518"/>
      <c r="Y44" s="340"/>
    </row>
    <row r="45" spans="1:25" s="317" customFormat="1" ht="11.25" customHeight="1" x14ac:dyDescent="0.2">
      <c r="A45" s="336" t="s">
        <v>358</v>
      </c>
      <c r="B45" s="337"/>
      <c r="C45" s="337"/>
      <c r="D45" s="338"/>
      <c r="F45" s="518"/>
      <c r="G45" s="519"/>
      <c r="H45" s="520"/>
      <c r="I45" s="517"/>
      <c r="J45" s="519"/>
      <c r="K45" s="520"/>
      <c r="L45" s="518"/>
      <c r="M45" s="519"/>
      <c r="N45" s="520"/>
      <c r="O45" s="518"/>
      <c r="P45" s="530"/>
      <c r="Q45" s="520"/>
      <c r="R45" s="518"/>
      <c r="S45" s="519"/>
      <c r="T45" s="520"/>
      <c r="U45" s="518"/>
      <c r="V45" s="519"/>
      <c r="W45" s="520"/>
      <c r="X45" s="518"/>
      <c r="Y45" s="340"/>
    </row>
    <row r="46" spans="1:25" s="317" customFormat="1" ht="11.25" customHeight="1" x14ac:dyDescent="0.2">
      <c r="A46" s="336" t="s">
        <v>347</v>
      </c>
      <c r="B46" s="337"/>
      <c r="C46" s="337"/>
      <c r="D46" s="344"/>
      <c r="F46" s="518"/>
      <c r="G46" s="519"/>
      <c r="H46" s="520"/>
      <c r="I46" s="518"/>
      <c r="J46" s="519"/>
      <c r="K46" s="520"/>
      <c r="L46" s="518"/>
      <c r="M46" s="519"/>
      <c r="N46" s="520"/>
      <c r="O46" s="518"/>
      <c r="P46" s="521"/>
      <c r="Q46" s="520"/>
      <c r="R46" s="518"/>
      <c r="S46" s="519"/>
      <c r="T46" s="520"/>
      <c r="U46" s="518"/>
      <c r="V46" s="519"/>
      <c r="W46" s="520"/>
      <c r="X46" s="518"/>
      <c r="Y46" s="335"/>
    </row>
    <row r="47" spans="1:25" s="317" customFormat="1" ht="11.25" customHeight="1" x14ac:dyDescent="0.2">
      <c r="A47" s="325"/>
      <c r="B47" s="326"/>
      <c r="C47" s="326"/>
      <c r="D47" s="345"/>
      <c r="E47" s="328"/>
      <c r="F47" s="534"/>
      <c r="G47" s="535"/>
      <c r="H47" s="534"/>
      <c r="I47" s="534"/>
      <c r="J47" s="535"/>
      <c r="K47" s="534"/>
      <c r="L47" s="534"/>
      <c r="M47" s="535"/>
      <c r="N47" s="536"/>
      <c r="O47" s="537"/>
      <c r="P47" s="538"/>
      <c r="Q47" s="534"/>
      <c r="R47" s="534"/>
      <c r="S47" s="535"/>
      <c r="T47" s="536"/>
      <c r="U47" s="537"/>
      <c r="V47" s="535"/>
      <c r="W47" s="536"/>
      <c r="X47" s="537"/>
      <c r="Y47" s="348"/>
    </row>
    <row r="48" spans="1:25" s="317" customFormat="1" ht="11.25" customHeight="1" x14ac:dyDescent="0.2">
      <c r="A48" s="761" t="s">
        <v>503</v>
      </c>
      <c r="B48" s="761"/>
      <c r="C48" s="761"/>
      <c r="D48" s="761"/>
      <c r="E48" s="761"/>
      <c r="F48" s="761"/>
      <c r="G48" s="761"/>
      <c r="H48" s="761"/>
      <c r="I48" s="761"/>
      <c r="J48" s="761"/>
      <c r="K48" s="761"/>
      <c r="L48" s="761"/>
      <c r="M48" s="761"/>
      <c r="N48" s="761"/>
      <c r="O48" s="761"/>
      <c r="P48" s="761"/>
      <c r="Q48" s="761"/>
      <c r="R48" s="761"/>
      <c r="S48" s="761"/>
      <c r="T48" s="761"/>
      <c r="U48" s="761"/>
      <c r="V48" s="761"/>
      <c r="W48" s="761"/>
      <c r="X48" s="761"/>
      <c r="Y48" s="761"/>
    </row>
    <row r="49" spans="1:26" s="317" customFormat="1" ht="15" customHeight="1" x14ac:dyDescent="0.2">
      <c r="A49" s="287"/>
      <c r="B49" s="287"/>
      <c r="C49" s="287"/>
      <c r="D49" s="287"/>
      <c r="E49" s="109"/>
      <c r="F49" s="109"/>
      <c r="G49" s="109"/>
      <c r="H49" s="109"/>
      <c r="I49" s="109"/>
      <c r="J49" s="109"/>
      <c r="K49" s="109"/>
      <c r="L49" s="265"/>
      <c r="M49" s="265"/>
      <c r="N49" s="265"/>
      <c r="O49" s="265"/>
      <c r="P49" s="265"/>
      <c r="Q49" s="265"/>
      <c r="R49" s="265"/>
      <c r="S49" s="265"/>
      <c r="T49" s="265"/>
      <c r="U49" s="109"/>
      <c r="V49" s="266"/>
      <c r="W49" s="109"/>
      <c r="X49" s="109"/>
      <c r="Y49" s="109"/>
    </row>
    <row r="50" spans="1:26" s="317" customFormat="1" ht="15" customHeight="1" x14ac:dyDescent="0.2">
      <c r="A50" s="287"/>
      <c r="B50" s="287"/>
      <c r="C50" s="287"/>
      <c r="D50" s="287"/>
      <c r="E50" s="109"/>
      <c r="F50" s="109"/>
      <c r="G50" s="109"/>
      <c r="H50" s="109"/>
      <c r="I50" s="109"/>
      <c r="J50" s="109"/>
      <c r="K50" s="109"/>
      <c r="L50" s="109"/>
      <c r="M50" s="266"/>
      <c r="N50" s="109"/>
      <c r="O50" s="109"/>
      <c r="P50" s="109"/>
      <c r="Q50" s="265"/>
      <c r="R50" s="265"/>
      <c r="S50" s="265"/>
      <c r="T50" s="265"/>
      <c r="U50" s="265"/>
      <c r="V50" s="265"/>
      <c r="W50" s="265"/>
      <c r="X50" s="265"/>
      <c r="Y50" s="265"/>
      <c r="Z50" s="265"/>
    </row>
    <row r="51" spans="1:26" ht="11.85" customHeight="1" x14ac:dyDescent="0.2">
      <c r="B51" s="603"/>
      <c r="C51" s="603"/>
      <c r="D51" s="603"/>
      <c r="E51" s="603"/>
      <c r="F51" s="603"/>
      <c r="G51" s="603"/>
      <c r="H51" s="603"/>
      <c r="I51" s="603"/>
      <c r="J51" s="603"/>
      <c r="K51" s="603"/>
      <c r="L51" s="603"/>
      <c r="M51" s="603"/>
      <c r="N51" s="603"/>
      <c r="O51" s="603"/>
      <c r="P51" s="603"/>
      <c r="Q51" s="603"/>
      <c r="R51" s="603"/>
      <c r="S51" s="603"/>
      <c r="T51" s="603"/>
      <c r="U51" s="603"/>
      <c r="V51" s="603"/>
      <c r="W51" s="603"/>
      <c r="X51" s="603"/>
      <c r="Y51" s="603"/>
    </row>
    <row r="52" spans="1:26" ht="11.85" customHeight="1" x14ac:dyDescent="0.2">
      <c r="A52" s="346"/>
      <c r="B52" s="346"/>
      <c r="C52" s="346"/>
      <c r="D52" s="346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</row>
    <row r="53" spans="1:26" ht="11.25" customHeight="1" x14ac:dyDescent="0.2">
      <c r="A53" s="337"/>
      <c r="B53" s="337"/>
      <c r="C53" s="337"/>
      <c r="D53" s="337"/>
      <c r="E53" s="317"/>
      <c r="F53" s="611"/>
      <c r="G53" s="611"/>
      <c r="H53" s="611"/>
      <c r="I53" s="611"/>
      <c r="J53" s="611"/>
      <c r="K53" s="611"/>
      <c r="L53" s="611"/>
      <c r="N53" s="611"/>
      <c r="O53" s="611"/>
      <c r="P53" s="317"/>
      <c r="Q53" s="611"/>
      <c r="R53" s="611"/>
      <c r="S53" s="611"/>
      <c r="T53" s="611"/>
      <c r="U53" s="611"/>
      <c r="V53" s="611"/>
      <c r="W53" s="611"/>
      <c r="X53" s="611"/>
      <c r="Y53" s="317"/>
    </row>
    <row r="54" spans="1:26" ht="11.25" customHeight="1" x14ac:dyDescent="0.2">
      <c r="A54" s="337"/>
      <c r="B54" s="612"/>
      <c r="C54" s="337"/>
      <c r="D54" s="337"/>
      <c r="E54" s="317"/>
      <c r="F54" s="611"/>
      <c r="G54" s="347"/>
      <c r="H54" s="347"/>
      <c r="I54" s="611"/>
      <c r="J54" s="347"/>
      <c r="K54" s="347"/>
      <c r="L54" s="611"/>
      <c r="M54" s="347"/>
      <c r="N54" s="347"/>
      <c r="O54" s="611"/>
      <c r="P54" s="613"/>
      <c r="Q54" s="347"/>
      <c r="R54" s="611"/>
      <c r="S54" s="347"/>
      <c r="T54" s="347"/>
      <c r="U54" s="611"/>
      <c r="V54" s="347"/>
      <c r="W54" s="347"/>
      <c r="X54" s="611"/>
      <c r="Y54" s="613"/>
    </row>
    <row r="55" spans="1:26" ht="11.25" customHeight="1" x14ac:dyDescent="0.2"/>
    <row r="56" spans="1:26" ht="11.25" customHeight="1" x14ac:dyDescent="0.2">
      <c r="A56" s="337"/>
      <c r="B56" s="337"/>
      <c r="C56" s="337"/>
      <c r="D56" s="337"/>
      <c r="E56" s="317"/>
      <c r="F56" s="347"/>
      <c r="G56" s="317"/>
      <c r="H56" s="317"/>
      <c r="I56" s="347"/>
      <c r="J56" s="317"/>
      <c r="K56" s="317"/>
      <c r="L56" s="347"/>
      <c r="M56" s="317"/>
      <c r="N56" s="317"/>
      <c r="O56" s="347"/>
      <c r="P56" s="317"/>
      <c r="Q56" s="317"/>
      <c r="R56" s="347"/>
      <c r="S56" s="317"/>
      <c r="T56" s="317"/>
      <c r="U56" s="347"/>
      <c r="V56" s="317"/>
      <c r="W56" s="317"/>
      <c r="X56" s="347"/>
      <c r="Y56" s="317"/>
    </row>
    <row r="57" spans="1:26" ht="11.25" customHeight="1" x14ac:dyDescent="0.2">
      <c r="A57" s="337"/>
      <c r="B57" s="337"/>
      <c r="C57" s="511"/>
      <c r="D57" s="511"/>
      <c r="E57" s="528"/>
      <c r="F57" s="549"/>
      <c r="G57" s="522"/>
      <c r="H57" s="522"/>
      <c r="I57" s="549"/>
      <c r="J57" s="549"/>
      <c r="K57" s="549"/>
      <c r="L57" s="549"/>
      <c r="M57" s="549"/>
      <c r="N57" s="549"/>
      <c r="O57" s="549"/>
      <c r="P57" s="614"/>
      <c r="Q57" s="549"/>
      <c r="R57" s="549"/>
      <c r="S57" s="549"/>
      <c r="T57" s="549"/>
      <c r="U57" s="549"/>
      <c r="V57" s="549"/>
      <c r="W57" s="549"/>
      <c r="X57" s="549"/>
      <c r="Y57" s="349"/>
    </row>
    <row r="58" spans="1:26" ht="11.25" customHeight="1" x14ac:dyDescent="0.2">
      <c r="A58" s="337"/>
      <c r="B58" s="337"/>
      <c r="C58" s="337"/>
      <c r="D58" s="337"/>
      <c r="E58" s="317"/>
      <c r="F58" s="549"/>
      <c r="G58" s="522"/>
      <c r="H58" s="522"/>
      <c r="I58" s="549"/>
      <c r="J58" s="549"/>
      <c r="K58" s="549"/>
      <c r="L58" s="549"/>
      <c r="M58" s="549"/>
      <c r="N58" s="549"/>
      <c r="O58" s="549"/>
      <c r="P58" s="614"/>
      <c r="Q58" s="549"/>
      <c r="R58" s="549"/>
      <c r="S58" s="549"/>
      <c r="T58" s="549"/>
      <c r="U58" s="549"/>
      <c r="V58" s="549"/>
      <c r="W58" s="549"/>
      <c r="X58" s="549"/>
      <c r="Y58" s="349"/>
    </row>
    <row r="59" spans="1:26" ht="11.25" customHeight="1" x14ac:dyDescent="0.2">
      <c r="A59" s="337"/>
      <c r="B59" s="337"/>
      <c r="C59" s="337"/>
      <c r="D59" s="337"/>
      <c r="E59" s="317"/>
      <c r="F59" s="549"/>
      <c r="G59" s="522"/>
      <c r="H59" s="522"/>
      <c r="I59" s="549"/>
      <c r="J59" s="549"/>
      <c r="K59" s="549"/>
      <c r="L59" s="549"/>
      <c r="M59" s="549"/>
      <c r="N59" s="549"/>
      <c r="O59" s="549"/>
      <c r="P59" s="614"/>
      <c r="Q59" s="549"/>
      <c r="R59" s="549"/>
      <c r="S59" s="549"/>
      <c r="T59" s="549"/>
      <c r="U59" s="549"/>
      <c r="V59" s="549"/>
      <c r="W59" s="549"/>
      <c r="X59" s="549"/>
      <c r="Y59" s="349"/>
    </row>
    <row r="60" spans="1:26" ht="11.25" customHeight="1" x14ac:dyDescent="0.2">
      <c r="A60" s="337"/>
      <c r="B60" s="337"/>
      <c r="C60" s="337"/>
      <c r="D60" s="337"/>
      <c r="E60" s="317"/>
      <c r="F60" s="549"/>
      <c r="G60" s="522"/>
      <c r="H60" s="522"/>
      <c r="I60" s="549"/>
      <c r="J60" s="549"/>
      <c r="K60" s="549"/>
      <c r="L60" s="549"/>
      <c r="M60" s="549"/>
      <c r="N60" s="549"/>
      <c r="O60" s="549"/>
      <c r="P60" s="614"/>
      <c r="Q60" s="549"/>
      <c r="R60" s="549"/>
      <c r="S60" s="549"/>
      <c r="T60" s="549"/>
      <c r="U60" s="549"/>
      <c r="V60" s="549"/>
      <c r="W60" s="549"/>
      <c r="X60" s="549"/>
      <c r="Y60" s="349"/>
    </row>
    <row r="61" spans="1:26" ht="11.25" customHeight="1" x14ac:dyDescent="0.2">
      <c r="A61" s="337"/>
      <c r="B61" s="337"/>
      <c r="C61" s="337"/>
      <c r="D61" s="337"/>
      <c r="E61" s="317"/>
      <c r="F61" s="549"/>
      <c r="G61" s="522"/>
      <c r="H61" s="522"/>
      <c r="I61" s="549"/>
      <c r="J61" s="549"/>
      <c r="K61" s="549"/>
      <c r="L61" s="549"/>
      <c r="M61" s="549"/>
      <c r="N61" s="549"/>
      <c r="O61" s="549"/>
      <c r="P61" s="614"/>
      <c r="Q61" s="549"/>
      <c r="R61" s="549"/>
      <c r="S61" s="549"/>
      <c r="T61" s="549"/>
      <c r="U61" s="549"/>
      <c r="V61" s="549"/>
      <c r="W61" s="549"/>
      <c r="X61" s="549"/>
      <c r="Y61" s="349"/>
    </row>
    <row r="62" spans="1:26" ht="11.25" customHeight="1" x14ac:dyDescent="0.2">
      <c r="A62" s="337"/>
      <c r="B62" s="337"/>
      <c r="C62" s="337"/>
      <c r="D62" s="337"/>
      <c r="E62" s="317"/>
      <c r="F62" s="549"/>
      <c r="G62" s="522"/>
      <c r="H62" s="522"/>
      <c r="I62" s="549"/>
      <c r="J62" s="549"/>
      <c r="K62" s="549"/>
      <c r="L62" s="549"/>
      <c r="M62" s="549"/>
      <c r="N62" s="549"/>
      <c r="O62" s="549"/>
      <c r="P62" s="614"/>
      <c r="Q62" s="549"/>
      <c r="R62" s="549"/>
      <c r="S62" s="549"/>
      <c r="T62" s="549"/>
      <c r="U62" s="549"/>
      <c r="V62" s="549"/>
      <c r="W62" s="549"/>
      <c r="X62" s="549"/>
      <c r="Y62" s="349"/>
    </row>
    <row r="63" spans="1:26" ht="11.25" customHeight="1" x14ac:dyDescent="0.2">
      <c r="A63" s="337"/>
      <c r="B63" s="337"/>
      <c r="C63" s="337"/>
      <c r="D63" s="337"/>
      <c r="E63" s="317"/>
      <c r="F63" s="549"/>
      <c r="G63" s="522"/>
      <c r="H63" s="522"/>
      <c r="I63" s="549"/>
      <c r="J63" s="549"/>
      <c r="K63" s="549"/>
      <c r="L63" s="549"/>
      <c r="M63" s="549"/>
      <c r="N63" s="549"/>
      <c r="O63" s="549"/>
      <c r="P63" s="614"/>
      <c r="Q63" s="549"/>
      <c r="R63" s="549"/>
      <c r="S63" s="549"/>
      <c r="T63" s="549"/>
      <c r="U63" s="549"/>
      <c r="V63" s="549"/>
      <c r="W63" s="549"/>
      <c r="X63" s="549"/>
      <c r="Y63" s="349"/>
    </row>
    <row r="64" spans="1:26" ht="11.25" customHeight="1" x14ac:dyDescent="0.2">
      <c r="A64" s="337"/>
      <c r="B64" s="337"/>
      <c r="C64" s="337"/>
      <c r="D64" s="337"/>
      <c r="E64" s="317"/>
      <c r="F64" s="549"/>
      <c r="G64" s="522"/>
      <c r="H64" s="522"/>
      <c r="I64" s="549"/>
      <c r="J64" s="549"/>
      <c r="K64" s="549"/>
      <c r="L64" s="549"/>
      <c r="M64" s="549"/>
      <c r="N64" s="549"/>
      <c r="O64" s="549"/>
      <c r="P64" s="614"/>
      <c r="Q64" s="549"/>
      <c r="R64" s="549"/>
      <c r="S64" s="549"/>
      <c r="T64" s="549"/>
      <c r="U64" s="549"/>
      <c r="V64" s="549"/>
      <c r="W64" s="549"/>
      <c r="X64" s="549"/>
      <c r="Y64" s="349"/>
    </row>
    <row r="65" spans="1:30" ht="11.25" customHeight="1" x14ac:dyDescent="0.2">
      <c r="A65" s="337"/>
      <c r="B65" s="337"/>
      <c r="C65" s="337"/>
      <c r="D65" s="337"/>
      <c r="E65" s="317"/>
      <c r="F65" s="549"/>
      <c r="G65" s="522"/>
      <c r="H65" s="522"/>
      <c r="I65" s="522"/>
      <c r="J65" s="522"/>
      <c r="K65" s="522"/>
      <c r="L65" s="615"/>
      <c r="M65" s="522"/>
      <c r="N65" s="522"/>
      <c r="O65" s="522"/>
      <c r="P65" s="539"/>
      <c r="Q65" s="522"/>
      <c r="R65" s="522"/>
      <c r="S65" s="522"/>
      <c r="T65" s="522"/>
      <c r="U65" s="522"/>
      <c r="V65" s="522"/>
      <c r="W65" s="522"/>
      <c r="X65" s="522"/>
      <c r="Y65" s="349"/>
    </row>
    <row r="66" spans="1:30" ht="11.25" customHeight="1" x14ac:dyDescent="0.2">
      <c r="A66" s="337"/>
      <c r="B66" s="337"/>
      <c r="C66" s="337"/>
      <c r="D66" s="346"/>
      <c r="E66" s="317"/>
      <c r="F66" s="522"/>
      <c r="G66" s="522"/>
      <c r="H66" s="522"/>
      <c r="I66" s="522"/>
      <c r="J66" s="522"/>
      <c r="K66" s="522"/>
      <c r="L66" s="522"/>
      <c r="M66" s="522"/>
      <c r="N66" s="522"/>
      <c r="O66" s="522"/>
      <c r="P66" s="528"/>
      <c r="Q66" s="522"/>
      <c r="R66" s="522"/>
      <c r="S66" s="522"/>
      <c r="T66" s="522"/>
      <c r="U66" s="522"/>
      <c r="V66" s="522"/>
      <c r="W66" s="522"/>
      <c r="X66" s="522"/>
      <c r="Y66" s="317"/>
    </row>
    <row r="67" spans="1:30" ht="11.25" customHeight="1" x14ac:dyDescent="0.2">
      <c r="A67" s="337"/>
      <c r="B67" s="337"/>
      <c r="C67" s="337"/>
      <c r="D67" s="346"/>
      <c r="E67" s="317"/>
      <c r="F67" s="522"/>
      <c r="G67" s="522"/>
      <c r="H67" s="522"/>
      <c r="I67" s="522"/>
      <c r="J67" s="522"/>
      <c r="K67" s="522"/>
      <c r="L67" s="522"/>
      <c r="M67" s="522"/>
      <c r="N67" s="522"/>
      <c r="O67" s="523"/>
      <c r="P67" s="528"/>
      <c r="Q67" s="522"/>
      <c r="R67" s="522"/>
      <c r="S67" s="522"/>
      <c r="T67" s="522"/>
      <c r="U67" s="523"/>
      <c r="V67" s="522"/>
      <c r="W67" s="522"/>
      <c r="X67" s="523"/>
      <c r="Y67" s="317"/>
    </row>
    <row r="68" spans="1:30" ht="11.25" customHeight="1" x14ac:dyDescent="0.2">
      <c r="A68" s="337"/>
      <c r="B68" s="337"/>
      <c r="C68" s="337"/>
      <c r="D68" s="337"/>
      <c r="E68" s="31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17"/>
      <c r="Q68" s="347"/>
      <c r="R68" s="347"/>
      <c r="S68" s="347"/>
      <c r="T68" s="347"/>
      <c r="U68" s="347"/>
      <c r="V68" s="347"/>
      <c r="W68" s="347"/>
      <c r="X68" s="347"/>
      <c r="Y68" s="317"/>
    </row>
    <row r="69" spans="1:30" ht="11.85" customHeight="1" x14ac:dyDescent="0.2">
      <c r="A69" s="287"/>
      <c r="B69" s="287"/>
      <c r="C69" s="287"/>
      <c r="D69" s="287"/>
      <c r="E69" s="109"/>
      <c r="G69" s="603"/>
      <c r="I69" s="603"/>
      <c r="J69" s="109"/>
      <c r="K69" s="109"/>
      <c r="L69" s="603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spans="1:30" ht="11.25" customHeight="1" x14ac:dyDescent="0.2">
      <c r="A70" s="346"/>
      <c r="B70" s="346"/>
      <c r="C70" s="346"/>
      <c r="D70" s="346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</row>
    <row r="71" spans="1:30" ht="11.25" customHeight="1" x14ac:dyDescent="0.2">
      <c r="A71" s="337"/>
      <c r="B71" s="337"/>
      <c r="C71" s="337"/>
      <c r="D71" s="337"/>
      <c r="E71" s="317"/>
      <c r="F71" s="611"/>
      <c r="G71" s="611"/>
      <c r="H71" s="611"/>
      <c r="I71" s="611"/>
      <c r="J71" s="611"/>
      <c r="K71" s="611"/>
      <c r="L71" s="611"/>
      <c r="M71" s="611"/>
      <c r="N71" s="611"/>
      <c r="O71" s="611"/>
      <c r="P71" s="317"/>
      <c r="Q71" s="611"/>
      <c r="R71" s="611"/>
      <c r="S71" s="611"/>
      <c r="T71" s="611"/>
      <c r="U71" s="611"/>
      <c r="V71" s="611"/>
      <c r="W71" s="611"/>
      <c r="X71" s="611"/>
      <c r="Y71" s="317"/>
    </row>
    <row r="72" spans="1:30" ht="11.25" customHeight="1" x14ac:dyDescent="0.2">
      <c r="A72" s="337"/>
      <c r="B72" s="612"/>
      <c r="C72" s="337"/>
      <c r="D72" s="337"/>
      <c r="E72" s="317"/>
      <c r="F72" s="611"/>
      <c r="G72" s="347"/>
      <c r="H72" s="347"/>
      <c r="I72" s="611"/>
      <c r="J72" s="347"/>
      <c r="K72" s="347"/>
      <c r="L72" s="611"/>
      <c r="M72" s="347"/>
      <c r="N72" s="347"/>
      <c r="O72" s="611"/>
      <c r="P72" s="613"/>
      <c r="Q72" s="347"/>
      <c r="R72" s="611"/>
      <c r="S72" s="347"/>
      <c r="T72" s="347"/>
      <c r="U72" s="611"/>
      <c r="V72" s="347"/>
      <c r="W72" s="347"/>
      <c r="X72" s="611"/>
      <c r="Y72" s="613"/>
    </row>
    <row r="73" spans="1:30" ht="11.25" customHeight="1" x14ac:dyDescent="0.2">
      <c r="A73" s="337"/>
      <c r="B73" s="337"/>
      <c r="C73" s="337"/>
      <c r="D73" s="337"/>
      <c r="E73" s="317"/>
      <c r="F73" s="532"/>
      <c r="G73" s="528"/>
      <c r="H73" s="528"/>
      <c r="I73" s="522"/>
      <c r="J73" s="528"/>
      <c r="K73" s="528"/>
      <c r="L73" s="532"/>
      <c r="M73" s="528"/>
      <c r="N73" s="528"/>
      <c r="O73" s="532"/>
      <c r="P73" s="528"/>
      <c r="Q73" s="528"/>
      <c r="R73" s="532"/>
      <c r="S73" s="528"/>
      <c r="T73" s="528"/>
      <c r="U73" s="522"/>
      <c r="V73" s="528"/>
      <c r="W73" s="528"/>
      <c r="X73" s="616"/>
      <c r="Y73" s="528"/>
      <c r="Z73" s="547"/>
      <c r="AA73" s="547"/>
      <c r="AB73" s="547"/>
      <c r="AC73" s="547"/>
      <c r="AD73" s="547"/>
    </row>
    <row r="74" spans="1:30" ht="11.25" customHeight="1" x14ac:dyDescent="0.2">
      <c r="A74" s="337"/>
      <c r="B74" s="337"/>
      <c r="C74" s="337"/>
      <c r="D74" s="337"/>
      <c r="E74" s="317"/>
      <c r="F74" s="549"/>
      <c r="G74" s="522"/>
      <c r="H74" s="522"/>
      <c r="I74" s="617"/>
      <c r="J74" s="522"/>
      <c r="K74" s="522"/>
      <c r="L74" s="549"/>
      <c r="M74" s="522"/>
      <c r="N74" s="522"/>
      <c r="O74" s="549"/>
      <c r="P74" s="539"/>
      <c r="Q74" s="522"/>
      <c r="R74" s="549"/>
      <c r="S74" s="522"/>
      <c r="T74" s="522"/>
      <c r="U74" s="617"/>
      <c r="V74" s="522"/>
      <c r="W74" s="522"/>
      <c r="X74" s="617"/>
      <c r="Y74" s="539"/>
      <c r="Z74" s="547"/>
      <c r="AA74" s="547"/>
      <c r="AB74" s="547"/>
      <c r="AC74" s="547"/>
      <c r="AD74" s="547"/>
    </row>
    <row r="75" spans="1:30" ht="11.25" customHeight="1" x14ac:dyDescent="0.2">
      <c r="A75" s="337"/>
      <c r="B75" s="337"/>
      <c r="C75" s="337"/>
      <c r="D75" s="337"/>
      <c r="E75" s="317"/>
      <c r="F75" s="532"/>
      <c r="G75" s="522"/>
      <c r="H75" s="522"/>
      <c r="I75" s="532"/>
      <c r="J75" s="522"/>
      <c r="K75" s="522"/>
      <c r="L75" s="532"/>
      <c r="M75" s="522"/>
      <c r="N75" s="522"/>
      <c r="O75" s="532"/>
      <c r="P75" s="539"/>
      <c r="Q75" s="522"/>
      <c r="R75" s="532"/>
      <c r="S75" s="522"/>
      <c r="T75" s="522"/>
      <c r="U75" s="532"/>
      <c r="V75" s="522"/>
      <c r="W75" s="522"/>
      <c r="X75" s="618"/>
      <c r="Y75" s="539"/>
      <c r="Z75" s="547"/>
      <c r="AA75" s="547"/>
      <c r="AB75" s="547"/>
      <c r="AC75" s="547"/>
      <c r="AD75" s="547"/>
    </row>
    <row r="76" spans="1:30" ht="11.25" customHeight="1" x14ac:dyDescent="0.2">
      <c r="A76" s="337"/>
      <c r="B76" s="337"/>
      <c r="C76" s="337"/>
      <c r="D76" s="337"/>
      <c r="E76" s="317"/>
      <c r="F76" s="522"/>
      <c r="G76" s="522"/>
      <c r="H76" s="522"/>
      <c r="I76" s="549"/>
      <c r="J76" s="522"/>
      <c r="K76" s="522"/>
      <c r="L76" s="522"/>
      <c r="M76" s="522"/>
      <c r="N76" s="522"/>
      <c r="O76" s="549"/>
      <c r="P76" s="539"/>
      <c r="Q76" s="522"/>
      <c r="R76" s="549"/>
      <c r="S76" s="522"/>
      <c r="T76" s="522"/>
      <c r="U76" s="549"/>
      <c r="V76" s="522"/>
      <c r="W76" s="522"/>
      <c r="X76" s="549"/>
      <c r="Y76" s="539"/>
      <c r="Z76" s="547"/>
      <c r="AA76" s="547"/>
      <c r="AB76" s="547"/>
      <c r="AC76" s="547"/>
      <c r="AD76" s="547"/>
    </row>
    <row r="77" spans="1:30" ht="11.25" customHeight="1" x14ac:dyDescent="0.2">
      <c r="A77" s="337"/>
      <c r="B77" s="337"/>
      <c r="C77" s="337"/>
      <c r="D77" s="346"/>
      <c r="E77" s="317"/>
      <c r="F77" s="522"/>
      <c r="G77" s="522"/>
      <c r="H77" s="522"/>
      <c r="I77" s="522"/>
      <c r="J77" s="522"/>
      <c r="K77" s="522"/>
      <c r="L77" s="522"/>
      <c r="M77" s="522"/>
      <c r="N77" s="522"/>
      <c r="O77" s="523"/>
      <c r="P77" s="528"/>
      <c r="Q77" s="522"/>
      <c r="R77" s="522"/>
      <c r="S77" s="522"/>
      <c r="T77" s="522"/>
      <c r="U77" s="523"/>
      <c r="V77" s="522"/>
      <c r="W77" s="522"/>
      <c r="X77" s="523"/>
      <c r="Y77" s="528"/>
      <c r="Z77" s="547"/>
      <c r="AA77" s="547"/>
      <c r="AB77" s="547"/>
      <c r="AC77" s="547"/>
      <c r="AD77" s="547"/>
    </row>
    <row r="78" spans="1:30" ht="11.25" customHeight="1" x14ac:dyDescent="0.2">
      <c r="A78" s="337"/>
      <c r="B78" s="337"/>
      <c r="C78" s="337"/>
      <c r="D78" s="337"/>
      <c r="E78" s="317"/>
      <c r="F78" s="532"/>
      <c r="G78" s="532"/>
      <c r="H78" s="532"/>
      <c r="I78" s="532"/>
      <c r="J78" s="532"/>
      <c r="K78" s="532"/>
      <c r="L78" s="532"/>
      <c r="M78" s="532"/>
      <c r="N78" s="532"/>
      <c r="O78" s="532"/>
      <c r="P78" s="539"/>
      <c r="Q78" s="532"/>
      <c r="R78" s="532"/>
      <c r="S78" s="532"/>
      <c r="T78" s="532"/>
      <c r="U78" s="532"/>
      <c r="V78" s="532"/>
      <c r="W78" s="532"/>
      <c r="X78" s="532"/>
      <c r="Y78" s="539"/>
      <c r="Z78" s="547"/>
      <c r="AA78" s="547"/>
      <c r="AB78" s="547"/>
      <c r="AC78" s="547"/>
      <c r="AD78" s="547"/>
    </row>
    <row r="79" spans="1:30" ht="11.85" customHeight="1" x14ac:dyDescent="0.2">
      <c r="A79" s="287"/>
      <c r="B79" s="287"/>
      <c r="C79" s="287"/>
      <c r="D79" s="287"/>
      <c r="E79" s="109"/>
      <c r="G79" s="603"/>
      <c r="I79" s="603"/>
      <c r="J79" s="109"/>
      <c r="K79" s="109"/>
      <c r="L79" s="603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1:30" ht="11.25" customHeight="1" x14ac:dyDescent="0.2">
      <c r="A80" s="346"/>
      <c r="B80" s="346"/>
      <c r="C80" s="346"/>
      <c r="D80" s="346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</row>
    <row r="81" spans="1:25" ht="11.25" customHeight="1" x14ac:dyDescent="0.2">
      <c r="A81" s="337"/>
      <c r="B81" s="337"/>
      <c r="C81" s="337"/>
      <c r="D81" s="337"/>
      <c r="E81" s="317"/>
      <c r="F81" s="611"/>
      <c r="G81" s="611"/>
      <c r="H81" s="611"/>
      <c r="I81" s="611"/>
      <c r="J81" s="611"/>
      <c r="K81" s="611"/>
      <c r="L81" s="611"/>
      <c r="M81" s="611"/>
      <c r="N81" s="611"/>
      <c r="O81" s="611"/>
      <c r="P81" s="317"/>
      <c r="Q81" s="611"/>
      <c r="R81" s="611"/>
      <c r="S81" s="611"/>
      <c r="T81" s="611"/>
      <c r="U81" s="611"/>
      <c r="V81" s="611"/>
      <c r="W81" s="611"/>
      <c r="X81" s="611"/>
      <c r="Y81" s="317"/>
    </row>
    <row r="82" spans="1:25" ht="11.25" customHeight="1" x14ac:dyDescent="0.2">
      <c r="A82" s="337"/>
      <c r="B82" s="612"/>
      <c r="C82" s="337"/>
      <c r="D82" s="337"/>
      <c r="E82" s="317"/>
      <c r="F82" s="611"/>
      <c r="G82" s="347"/>
      <c r="H82" s="347"/>
      <c r="I82" s="611"/>
      <c r="J82" s="347"/>
      <c r="K82" s="347"/>
      <c r="L82" s="611"/>
      <c r="M82" s="347"/>
      <c r="N82" s="347"/>
      <c r="O82" s="611"/>
      <c r="P82" s="613"/>
      <c r="Q82" s="347"/>
      <c r="R82" s="611"/>
      <c r="S82" s="347"/>
      <c r="T82" s="347"/>
      <c r="U82" s="611"/>
      <c r="V82" s="347"/>
      <c r="W82" s="347"/>
      <c r="X82" s="611"/>
      <c r="Y82" s="613"/>
    </row>
    <row r="83" spans="1:25" ht="11.25" customHeight="1" x14ac:dyDescent="0.2">
      <c r="A83" s="337"/>
      <c r="B83" s="337"/>
      <c r="C83" s="337"/>
      <c r="D83" s="337"/>
      <c r="E83" s="317"/>
      <c r="F83" s="532"/>
      <c r="G83" s="528"/>
      <c r="H83" s="528"/>
      <c r="I83" s="532"/>
      <c r="J83" s="528"/>
      <c r="K83" s="528"/>
      <c r="L83" s="532"/>
      <c r="M83" s="528"/>
      <c r="N83" s="528"/>
      <c r="O83" s="532"/>
      <c r="P83" s="528"/>
      <c r="Q83" s="528"/>
      <c r="R83" s="532"/>
      <c r="S83" s="528"/>
      <c r="T83" s="528"/>
      <c r="U83" s="532"/>
      <c r="V83" s="528"/>
      <c r="W83" s="528"/>
      <c r="X83" s="532"/>
      <c r="Y83" s="317"/>
    </row>
    <row r="84" spans="1:25" ht="11.25" customHeight="1" x14ac:dyDescent="0.2">
      <c r="A84" s="337"/>
      <c r="B84" s="337"/>
      <c r="C84" s="337"/>
      <c r="D84" s="337"/>
      <c r="E84" s="317"/>
      <c r="F84" s="522"/>
      <c r="G84" s="522"/>
      <c r="H84" s="522"/>
      <c r="I84" s="549"/>
      <c r="J84" s="522"/>
      <c r="K84" s="522"/>
      <c r="L84" s="522"/>
      <c r="M84" s="522"/>
      <c r="N84" s="522"/>
      <c r="O84" s="522"/>
      <c r="P84" s="539"/>
      <c r="Q84" s="522"/>
      <c r="R84" s="522"/>
      <c r="S84" s="522"/>
      <c r="T84" s="522"/>
      <c r="U84" s="549"/>
      <c r="V84" s="522"/>
      <c r="W84" s="522"/>
      <c r="X84" s="549"/>
      <c r="Y84" s="349"/>
    </row>
    <row r="85" spans="1:25" ht="11.25" customHeight="1" x14ac:dyDescent="0.2">
      <c r="A85" s="337"/>
      <c r="B85" s="337"/>
      <c r="C85" s="337"/>
      <c r="D85" s="337"/>
      <c r="E85" s="317"/>
      <c r="F85" s="522"/>
      <c r="G85" s="522"/>
      <c r="H85" s="522"/>
      <c r="I85" s="549"/>
      <c r="J85" s="522"/>
      <c r="K85" s="522"/>
      <c r="L85" s="522"/>
      <c r="M85" s="522"/>
      <c r="N85" s="522"/>
      <c r="O85" s="522"/>
      <c r="P85" s="539"/>
      <c r="Q85" s="522"/>
      <c r="R85" s="522"/>
      <c r="S85" s="522"/>
      <c r="T85" s="522"/>
      <c r="U85" s="549"/>
      <c r="V85" s="522"/>
      <c r="W85" s="522"/>
      <c r="X85" s="549"/>
      <c r="Y85" s="349"/>
    </row>
    <row r="86" spans="1:25" ht="11.25" customHeight="1" x14ac:dyDescent="0.2">
      <c r="A86" s="337"/>
      <c r="B86" s="337"/>
      <c r="C86" s="337"/>
      <c r="D86" s="337"/>
      <c r="E86" s="317"/>
      <c r="F86" s="522"/>
      <c r="G86" s="522"/>
      <c r="H86" s="522"/>
      <c r="I86" s="549"/>
      <c r="J86" s="522"/>
      <c r="K86" s="522"/>
      <c r="L86" s="522"/>
      <c r="M86" s="522"/>
      <c r="N86" s="522"/>
      <c r="O86" s="522"/>
      <c r="P86" s="539"/>
      <c r="Q86" s="522"/>
      <c r="R86" s="522"/>
      <c r="S86" s="522"/>
      <c r="T86" s="522"/>
      <c r="U86" s="549"/>
      <c r="V86" s="522"/>
      <c r="W86" s="522"/>
      <c r="X86" s="549"/>
      <c r="Y86" s="349"/>
    </row>
    <row r="87" spans="1:25" ht="11.25" customHeight="1" x14ac:dyDescent="0.2">
      <c r="A87" s="337"/>
      <c r="B87" s="337"/>
      <c r="C87" s="337"/>
      <c r="D87" s="337"/>
      <c r="E87" s="317"/>
      <c r="F87" s="522"/>
      <c r="G87" s="522"/>
      <c r="H87" s="522"/>
      <c r="I87" s="549"/>
      <c r="J87" s="522"/>
      <c r="K87" s="522"/>
      <c r="L87" s="522"/>
      <c r="M87" s="522"/>
      <c r="N87" s="522"/>
      <c r="O87" s="522"/>
      <c r="P87" s="539"/>
      <c r="Q87" s="522"/>
      <c r="R87" s="522"/>
      <c r="S87" s="522"/>
      <c r="T87" s="522"/>
      <c r="U87" s="549"/>
      <c r="V87" s="522"/>
      <c r="W87" s="522"/>
      <c r="X87" s="549"/>
      <c r="Y87" s="349"/>
    </row>
    <row r="88" spans="1:25" ht="11.25" customHeight="1" x14ac:dyDescent="0.2">
      <c r="A88" s="337"/>
      <c r="B88" s="337"/>
      <c r="C88" s="337"/>
      <c r="D88" s="337"/>
      <c r="E88" s="317"/>
      <c r="F88" s="522"/>
      <c r="G88" s="619"/>
      <c r="H88" s="619"/>
      <c r="I88" s="549"/>
      <c r="J88" s="619"/>
      <c r="K88" s="619"/>
      <c r="L88" s="522"/>
      <c r="M88" s="619"/>
      <c r="N88" s="619"/>
      <c r="O88" s="522"/>
      <c r="P88" s="539"/>
      <c r="Q88" s="619"/>
      <c r="R88" s="522"/>
      <c r="S88" s="619"/>
      <c r="T88" s="619"/>
      <c r="U88" s="549"/>
      <c r="V88" s="619"/>
      <c r="W88" s="619"/>
      <c r="X88" s="549"/>
      <c r="Y88" s="349"/>
    </row>
    <row r="89" spans="1:25" ht="11.25" customHeight="1" x14ac:dyDescent="0.2">
      <c r="A89" s="337"/>
      <c r="B89" s="337"/>
      <c r="C89" s="337"/>
      <c r="D89" s="337"/>
      <c r="E89" s="317"/>
      <c r="F89" s="522"/>
      <c r="G89" s="522"/>
      <c r="H89" s="522"/>
      <c r="I89" s="549"/>
      <c r="J89" s="522"/>
      <c r="K89" s="522"/>
      <c r="L89" s="522"/>
      <c r="M89" s="522"/>
      <c r="N89" s="522"/>
      <c r="O89" s="522"/>
      <c r="P89" s="539"/>
      <c r="Q89" s="522"/>
      <c r="R89" s="522"/>
      <c r="S89" s="522"/>
      <c r="T89" s="522"/>
      <c r="U89" s="549"/>
      <c r="V89" s="522"/>
      <c r="W89" s="522"/>
      <c r="X89" s="549"/>
      <c r="Y89" s="349"/>
    </row>
    <row r="90" spans="1:25" ht="11.25" customHeight="1" x14ac:dyDescent="0.2">
      <c r="A90" s="337"/>
      <c r="B90" s="337"/>
      <c r="C90" s="337"/>
      <c r="D90" s="337"/>
      <c r="E90" s="317"/>
      <c r="F90" s="522"/>
      <c r="G90" s="522"/>
      <c r="H90" s="522"/>
      <c r="I90" s="549"/>
      <c r="J90" s="522"/>
      <c r="K90" s="522"/>
      <c r="L90" s="522"/>
      <c r="M90" s="522"/>
      <c r="N90" s="522"/>
      <c r="O90" s="522"/>
      <c r="P90" s="539"/>
      <c r="Q90" s="522"/>
      <c r="R90" s="522"/>
      <c r="S90" s="522"/>
      <c r="T90" s="522"/>
      <c r="U90" s="549"/>
      <c r="V90" s="522"/>
      <c r="W90" s="522"/>
      <c r="X90" s="549"/>
      <c r="Y90" s="349"/>
    </row>
    <row r="91" spans="1:25" ht="11.25" customHeight="1" x14ac:dyDescent="0.2">
      <c r="A91" s="337"/>
      <c r="B91" s="337"/>
      <c r="C91" s="337"/>
      <c r="D91" s="337"/>
      <c r="E91" s="317"/>
      <c r="F91" s="522"/>
      <c r="G91" s="522"/>
      <c r="H91" s="522"/>
      <c r="I91" s="549"/>
      <c r="J91" s="522"/>
      <c r="K91" s="522"/>
      <c r="L91" s="522"/>
      <c r="M91" s="522"/>
      <c r="N91" s="522"/>
      <c r="O91" s="522"/>
      <c r="P91" s="539"/>
      <c r="Q91" s="522"/>
      <c r="R91" s="522"/>
      <c r="S91" s="522"/>
      <c r="T91" s="522"/>
      <c r="U91" s="549"/>
      <c r="V91" s="522"/>
      <c r="W91" s="522"/>
      <c r="X91" s="549"/>
      <c r="Y91" s="349"/>
    </row>
    <row r="92" spans="1:25" ht="11.25" customHeight="1" x14ac:dyDescent="0.2">
      <c r="A92" s="337"/>
      <c r="B92" s="337"/>
      <c r="C92" s="337"/>
      <c r="D92" s="337"/>
      <c r="E92" s="317"/>
      <c r="F92" s="522"/>
      <c r="G92" s="522"/>
      <c r="H92" s="522"/>
      <c r="I92" s="549"/>
      <c r="J92" s="522"/>
      <c r="K92" s="522"/>
      <c r="L92" s="522"/>
      <c r="M92" s="522"/>
      <c r="N92" s="522"/>
      <c r="O92" s="522"/>
      <c r="P92" s="539"/>
      <c r="Q92" s="522"/>
      <c r="R92" s="522"/>
      <c r="S92" s="522"/>
      <c r="T92" s="522"/>
      <c r="U92" s="549"/>
      <c r="V92" s="522"/>
      <c r="W92" s="522"/>
      <c r="X92" s="549"/>
      <c r="Y92" s="349"/>
    </row>
    <row r="93" spans="1:25" ht="11.25" customHeight="1" x14ac:dyDescent="0.2">
      <c r="A93" s="337"/>
      <c r="B93" s="337"/>
      <c r="C93" s="337"/>
      <c r="D93" s="337"/>
      <c r="E93" s="317"/>
      <c r="F93" s="522"/>
      <c r="G93" s="522"/>
      <c r="H93" s="522"/>
      <c r="I93" s="549"/>
      <c r="J93" s="522"/>
      <c r="K93" s="522"/>
      <c r="L93" s="522"/>
      <c r="M93" s="522"/>
      <c r="N93" s="522"/>
      <c r="O93" s="522"/>
      <c r="P93" s="539"/>
      <c r="Q93" s="522"/>
      <c r="R93" s="522"/>
      <c r="S93" s="522"/>
      <c r="T93" s="522"/>
      <c r="U93" s="549"/>
      <c r="V93" s="522"/>
      <c r="W93" s="522"/>
      <c r="X93" s="549"/>
      <c r="Y93" s="349"/>
    </row>
    <row r="94" spans="1:25" ht="11.25" customHeight="1" x14ac:dyDescent="0.2">
      <c r="A94" s="337"/>
      <c r="B94" s="337"/>
      <c r="C94" s="337"/>
      <c r="D94" s="337"/>
      <c r="E94" s="317"/>
      <c r="F94" s="522"/>
      <c r="G94" s="522"/>
      <c r="H94" s="522"/>
      <c r="I94" s="549"/>
      <c r="J94" s="522"/>
      <c r="K94" s="522"/>
      <c r="L94" s="522"/>
      <c r="M94" s="522"/>
      <c r="N94" s="522"/>
      <c r="O94" s="522"/>
      <c r="P94" s="539"/>
      <c r="Q94" s="522"/>
      <c r="R94" s="522"/>
      <c r="S94" s="522"/>
      <c r="T94" s="522"/>
      <c r="U94" s="522"/>
      <c r="V94" s="522"/>
      <c r="W94" s="522"/>
      <c r="X94" s="522"/>
      <c r="Y94" s="349"/>
    </row>
    <row r="95" spans="1:25" ht="11.25" customHeight="1" x14ac:dyDescent="0.2">
      <c r="A95" s="337"/>
      <c r="B95" s="337"/>
      <c r="C95" s="337"/>
      <c r="D95" s="346"/>
      <c r="E95" s="317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8"/>
      <c r="Q95" s="522"/>
      <c r="R95" s="522"/>
      <c r="S95" s="522"/>
      <c r="T95" s="522"/>
      <c r="U95" s="522"/>
      <c r="V95" s="522"/>
      <c r="W95" s="522"/>
      <c r="X95" s="522"/>
      <c r="Y95" s="317"/>
    </row>
    <row r="96" spans="1:25" ht="11.85" customHeight="1" x14ac:dyDescent="0.2">
      <c r="A96" s="337"/>
      <c r="B96" s="337"/>
      <c r="C96" s="337"/>
      <c r="D96" s="346"/>
      <c r="E96" s="317"/>
      <c r="F96" s="522"/>
      <c r="G96" s="522"/>
      <c r="H96" s="522"/>
      <c r="I96" s="522"/>
      <c r="J96" s="522"/>
      <c r="K96" s="522"/>
      <c r="L96" s="522"/>
      <c r="M96" s="522"/>
      <c r="N96" s="522"/>
      <c r="O96" s="523"/>
      <c r="P96" s="528"/>
      <c r="Q96" s="522"/>
      <c r="R96" s="522"/>
      <c r="S96" s="522"/>
      <c r="T96" s="522"/>
      <c r="U96" s="523"/>
      <c r="V96" s="522"/>
      <c r="W96" s="522"/>
      <c r="X96" s="523"/>
      <c r="Y96" s="317"/>
    </row>
    <row r="97" spans="1:25" ht="15" customHeight="1" x14ac:dyDescent="0.2">
      <c r="A97" s="314"/>
      <c r="B97" s="314"/>
      <c r="C97" s="109"/>
      <c r="D97" s="109"/>
      <c r="E97" s="109"/>
      <c r="F97" s="109"/>
      <c r="G97" s="109"/>
      <c r="H97" s="109"/>
      <c r="I97" s="109"/>
      <c r="J97" s="109"/>
      <c r="K97" s="109"/>
      <c r="U97" s="109"/>
      <c r="V97" s="603"/>
      <c r="W97" s="109"/>
      <c r="X97" s="109"/>
      <c r="Y97" s="109"/>
    </row>
    <row r="98" spans="1:25" ht="15" customHeight="1" x14ac:dyDescent="0.2">
      <c r="A98" s="287"/>
      <c r="B98" s="287"/>
      <c r="C98" s="287"/>
      <c r="D98" s="287"/>
      <c r="E98" s="109"/>
      <c r="F98" s="109"/>
      <c r="G98" s="109"/>
      <c r="H98" s="109"/>
      <c r="I98" s="109"/>
      <c r="J98" s="109"/>
      <c r="K98" s="109"/>
      <c r="U98" s="109"/>
      <c r="V98" s="266"/>
      <c r="W98" s="109"/>
      <c r="X98" s="109"/>
      <c r="Y98" s="109"/>
    </row>
    <row r="99" spans="1:25" ht="11.85" customHeight="1" x14ac:dyDescent="0.2">
      <c r="A99" s="287"/>
      <c r="B99" s="287"/>
      <c r="C99" s="287"/>
      <c r="D99" s="287"/>
      <c r="E99" s="109"/>
      <c r="F99" s="109"/>
      <c r="G99" s="109"/>
      <c r="H99" s="109"/>
      <c r="I99" s="109"/>
      <c r="J99" s="109"/>
      <c r="K99" s="109"/>
      <c r="L99" s="109"/>
      <c r="M99" s="266"/>
      <c r="N99" s="109"/>
      <c r="O99" s="109"/>
      <c r="P99" s="109"/>
    </row>
    <row r="100" spans="1:25" ht="11.85" customHeight="1" x14ac:dyDescent="0.2">
      <c r="A100" s="287"/>
      <c r="B100" s="287"/>
      <c r="C100" s="287"/>
      <c r="D100" s="287"/>
      <c r="E100" s="109"/>
      <c r="G100" s="603"/>
      <c r="I100" s="603"/>
      <c r="J100" s="109"/>
      <c r="K100" s="109"/>
      <c r="L100" s="603"/>
      <c r="M100" s="109"/>
      <c r="N100" s="109"/>
      <c r="O100" s="109"/>
      <c r="P100" s="109"/>
    </row>
    <row r="101" spans="1:25" ht="11.25" customHeight="1" x14ac:dyDescent="0.2">
      <c r="A101" s="346"/>
      <c r="B101" s="346"/>
      <c r="C101" s="346"/>
      <c r="D101" s="346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</row>
    <row r="102" spans="1:25" ht="11.25" customHeight="1" x14ac:dyDescent="0.2">
      <c r="A102" s="337"/>
      <c r="B102" s="337"/>
      <c r="C102" s="337"/>
      <c r="D102" s="337"/>
      <c r="E102" s="317"/>
      <c r="F102" s="611"/>
      <c r="G102" s="611"/>
      <c r="H102" s="611"/>
      <c r="I102" s="611"/>
      <c r="J102" s="611"/>
      <c r="K102" s="611"/>
      <c r="L102" s="611"/>
      <c r="M102" s="317"/>
      <c r="N102" s="611"/>
      <c r="O102" s="611"/>
      <c r="P102" s="611"/>
      <c r="Q102" s="611"/>
      <c r="R102" s="611"/>
      <c r="S102" s="611"/>
      <c r="T102" s="611"/>
      <c r="U102" s="611"/>
      <c r="V102" s="611"/>
      <c r="W102" s="611"/>
      <c r="X102" s="611"/>
      <c r="Y102" s="317"/>
    </row>
    <row r="103" spans="1:25" ht="11.25" customHeight="1" x14ac:dyDescent="0.2">
      <c r="A103" s="337"/>
      <c r="B103" s="612"/>
      <c r="C103" s="337"/>
      <c r="D103" s="337"/>
      <c r="E103" s="317"/>
      <c r="F103" s="611"/>
      <c r="G103" s="347"/>
      <c r="H103" s="347"/>
      <c r="I103" s="611"/>
      <c r="J103" s="347"/>
      <c r="K103" s="347"/>
      <c r="L103" s="611"/>
      <c r="M103" s="347"/>
      <c r="N103" s="347"/>
      <c r="O103" s="611"/>
      <c r="P103" s="613"/>
      <c r="Q103" s="347"/>
      <c r="R103" s="611"/>
      <c r="S103" s="347"/>
      <c r="T103" s="347"/>
      <c r="U103" s="611"/>
      <c r="V103" s="347"/>
      <c r="W103" s="347"/>
      <c r="X103" s="611"/>
      <c r="Y103" s="613"/>
    </row>
    <row r="104" spans="1:25" ht="11.25" customHeight="1" x14ac:dyDescent="0.2">
      <c r="A104" s="337"/>
      <c r="B104" s="337"/>
      <c r="C104" s="337"/>
      <c r="D104" s="337"/>
      <c r="E104" s="317"/>
      <c r="F104" s="532"/>
      <c r="G104" s="528"/>
      <c r="H104" s="528"/>
      <c r="I104" s="532"/>
      <c r="J104" s="528"/>
      <c r="K104" s="528"/>
      <c r="L104" s="532"/>
      <c r="M104" s="528"/>
      <c r="N104" s="528"/>
      <c r="O104" s="532"/>
      <c r="P104" s="528"/>
      <c r="Q104" s="528"/>
      <c r="R104" s="532"/>
      <c r="S104" s="528"/>
      <c r="T104" s="528"/>
      <c r="U104" s="532"/>
      <c r="V104" s="528"/>
      <c r="W104" s="528"/>
      <c r="X104" s="532"/>
      <c r="Y104" s="317"/>
    </row>
    <row r="105" spans="1:25" ht="11.25" customHeight="1" x14ac:dyDescent="0.2">
      <c r="A105" s="337"/>
      <c r="B105" s="337"/>
      <c r="C105" s="337"/>
      <c r="D105" s="337"/>
      <c r="E105" s="317"/>
      <c r="F105" s="549"/>
      <c r="G105" s="549"/>
      <c r="H105" s="549"/>
      <c r="I105" s="549"/>
      <c r="J105" s="549"/>
      <c r="K105" s="549"/>
      <c r="L105" s="549"/>
      <c r="M105" s="614"/>
      <c r="N105" s="549"/>
      <c r="O105" s="549"/>
      <c r="P105" s="549"/>
      <c r="Q105" s="549"/>
      <c r="R105" s="549"/>
      <c r="S105" s="549"/>
      <c r="T105" s="549"/>
      <c r="U105" s="549"/>
      <c r="V105" s="549"/>
      <c r="W105" s="549"/>
      <c r="X105" s="549"/>
      <c r="Y105" s="349"/>
    </row>
    <row r="106" spans="1:25" ht="11.25" customHeight="1" x14ac:dyDescent="0.2">
      <c r="A106" s="337"/>
      <c r="B106" s="337"/>
      <c r="C106" s="337"/>
      <c r="D106" s="337"/>
      <c r="E106" s="317"/>
      <c r="F106" s="549"/>
      <c r="G106" s="549"/>
      <c r="H106" s="549"/>
      <c r="I106" s="549"/>
      <c r="J106" s="549"/>
      <c r="K106" s="549"/>
      <c r="L106" s="549"/>
      <c r="M106" s="614"/>
      <c r="N106" s="549"/>
      <c r="O106" s="549"/>
      <c r="P106" s="549"/>
      <c r="Q106" s="549"/>
      <c r="R106" s="549"/>
      <c r="S106" s="549"/>
      <c r="T106" s="549"/>
      <c r="U106" s="549"/>
      <c r="V106" s="549"/>
      <c r="W106" s="549"/>
      <c r="X106" s="549"/>
      <c r="Y106" s="349"/>
    </row>
    <row r="107" spans="1:25" ht="11.25" customHeight="1" x14ac:dyDescent="0.2">
      <c r="A107" s="337"/>
      <c r="B107" s="337"/>
      <c r="C107" s="337"/>
      <c r="D107" s="337"/>
      <c r="E107" s="317"/>
      <c r="F107" s="549"/>
      <c r="G107" s="549"/>
      <c r="H107" s="549"/>
      <c r="I107" s="549"/>
      <c r="J107" s="549"/>
      <c r="K107" s="549"/>
      <c r="L107" s="549"/>
      <c r="M107" s="614"/>
      <c r="N107" s="549"/>
      <c r="O107" s="549"/>
      <c r="P107" s="549"/>
      <c r="Q107" s="549"/>
      <c r="R107" s="549"/>
      <c r="S107" s="549"/>
      <c r="T107" s="549"/>
      <c r="U107" s="549"/>
      <c r="V107" s="549"/>
      <c r="W107" s="549"/>
      <c r="X107" s="549"/>
      <c r="Y107" s="349"/>
    </row>
    <row r="108" spans="1:25" ht="11.25" customHeight="1" x14ac:dyDescent="0.2">
      <c r="A108" s="337"/>
      <c r="B108" s="337"/>
      <c r="C108" s="337"/>
      <c r="D108" s="337"/>
      <c r="E108" s="317"/>
      <c r="F108" s="549"/>
      <c r="G108" s="549"/>
      <c r="H108" s="549"/>
      <c r="I108" s="549"/>
      <c r="J108" s="549"/>
      <c r="K108" s="549"/>
      <c r="L108" s="549"/>
      <c r="M108" s="614"/>
      <c r="N108" s="549"/>
      <c r="O108" s="549"/>
      <c r="P108" s="549"/>
      <c r="Q108" s="549"/>
      <c r="R108" s="549"/>
      <c r="S108" s="549"/>
      <c r="T108" s="549"/>
      <c r="U108" s="549"/>
      <c r="V108" s="549"/>
      <c r="W108" s="549"/>
      <c r="X108" s="549"/>
      <c r="Y108" s="349"/>
    </row>
    <row r="109" spans="1:25" ht="11.25" customHeight="1" x14ac:dyDescent="0.2">
      <c r="A109" s="337"/>
      <c r="B109" s="337"/>
      <c r="C109" s="337"/>
      <c r="D109" s="337"/>
      <c r="E109" s="317"/>
      <c r="F109" s="549"/>
      <c r="G109" s="549"/>
      <c r="H109" s="549"/>
      <c r="I109" s="549"/>
      <c r="J109" s="549"/>
      <c r="K109" s="549"/>
      <c r="L109" s="549"/>
      <c r="M109" s="614"/>
      <c r="N109" s="549"/>
      <c r="O109" s="549"/>
      <c r="P109" s="549"/>
      <c r="Q109" s="549"/>
      <c r="R109" s="549"/>
      <c r="S109" s="549"/>
      <c r="T109" s="549"/>
      <c r="U109" s="549"/>
      <c r="V109" s="549"/>
      <c r="W109" s="549"/>
      <c r="X109" s="549"/>
      <c r="Y109" s="349"/>
    </row>
    <row r="110" spans="1:25" ht="11.25" customHeight="1" x14ac:dyDescent="0.2">
      <c r="A110" s="337"/>
      <c r="B110" s="337"/>
      <c r="C110" s="337"/>
      <c r="D110" s="337"/>
      <c r="E110" s="317"/>
      <c r="F110" s="549"/>
      <c r="G110" s="549"/>
      <c r="H110" s="549"/>
      <c r="I110" s="549"/>
      <c r="J110" s="549"/>
      <c r="K110" s="549"/>
      <c r="L110" s="549"/>
      <c r="M110" s="614"/>
      <c r="N110" s="549"/>
      <c r="O110" s="549"/>
      <c r="P110" s="549"/>
      <c r="Q110" s="549"/>
      <c r="R110" s="549"/>
      <c r="S110" s="549"/>
      <c r="T110" s="549"/>
      <c r="U110" s="549"/>
      <c r="V110" s="549"/>
      <c r="W110" s="549"/>
      <c r="X110" s="549"/>
      <c r="Y110" s="349"/>
    </row>
    <row r="111" spans="1:25" ht="11.25" customHeight="1" x14ac:dyDescent="0.2">
      <c r="A111" s="337"/>
      <c r="B111" s="337"/>
      <c r="C111" s="337"/>
      <c r="D111" s="337"/>
      <c r="E111" s="317"/>
      <c r="F111" s="549"/>
      <c r="G111" s="549"/>
      <c r="H111" s="549"/>
      <c r="I111" s="549"/>
      <c r="J111" s="549"/>
      <c r="K111" s="549"/>
      <c r="L111" s="549"/>
      <c r="M111" s="614"/>
      <c r="N111" s="549"/>
      <c r="O111" s="549"/>
      <c r="P111" s="549"/>
      <c r="Q111" s="549"/>
      <c r="R111" s="549"/>
      <c r="S111" s="549"/>
      <c r="T111" s="549"/>
      <c r="U111" s="549"/>
      <c r="V111" s="549"/>
      <c r="W111" s="549"/>
      <c r="X111" s="549"/>
      <c r="Y111" s="349"/>
    </row>
    <row r="112" spans="1:25" ht="11.25" customHeight="1" x14ac:dyDescent="0.2">
      <c r="A112" s="337"/>
      <c r="B112" s="337"/>
      <c r="C112" s="337"/>
      <c r="D112" s="337"/>
      <c r="E112" s="317"/>
      <c r="F112" s="549"/>
      <c r="G112" s="549"/>
      <c r="H112" s="549"/>
      <c r="I112" s="549"/>
      <c r="J112" s="549"/>
      <c r="K112" s="549"/>
      <c r="L112" s="549"/>
      <c r="M112" s="614"/>
      <c r="N112" s="549"/>
      <c r="O112" s="549"/>
      <c r="P112" s="549"/>
      <c r="Q112" s="549"/>
      <c r="R112" s="549"/>
      <c r="S112" s="549"/>
      <c r="T112" s="549"/>
      <c r="U112" s="549"/>
      <c r="V112" s="549"/>
      <c r="W112" s="549"/>
      <c r="X112" s="549"/>
      <c r="Y112" s="349"/>
    </row>
    <row r="113" spans="1:25" ht="11.25" customHeight="1" x14ac:dyDescent="0.2">
      <c r="A113" s="337"/>
      <c r="B113" s="337"/>
      <c r="C113" s="337"/>
      <c r="D113" s="337"/>
      <c r="E113" s="317"/>
      <c r="F113" s="549"/>
      <c r="G113" s="549"/>
      <c r="H113" s="549"/>
      <c r="I113" s="549"/>
      <c r="J113" s="549"/>
      <c r="K113" s="549"/>
      <c r="L113" s="549"/>
      <c r="M113" s="614"/>
      <c r="N113" s="549"/>
      <c r="O113" s="549"/>
      <c r="P113" s="549"/>
      <c r="Q113" s="549"/>
      <c r="R113" s="549"/>
      <c r="S113" s="549"/>
      <c r="T113" s="549"/>
      <c r="U113" s="549"/>
      <c r="V113" s="549"/>
      <c r="W113" s="549"/>
      <c r="X113" s="549"/>
      <c r="Y113" s="349"/>
    </row>
    <row r="114" spans="1:25" ht="11.25" customHeight="1" x14ac:dyDescent="0.2">
      <c r="A114" s="337"/>
      <c r="B114" s="337"/>
      <c r="C114" s="337"/>
      <c r="D114" s="346"/>
      <c r="E114" s="317"/>
      <c r="F114" s="549"/>
      <c r="G114" s="549"/>
      <c r="H114" s="549"/>
      <c r="I114" s="549"/>
      <c r="J114" s="549"/>
      <c r="K114" s="549"/>
      <c r="L114" s="549"/>
      <c r="M114" s="549"/>
      <c r="N114" s="549"/>
      <c r="O114" s="549"/>
      <c r="P114" s="614"/>
      <c r="Q114" s="549"/>
      <c r="R114" s="549"/>
      <c r="S114" s="549"/>
      <c r="T114" s="549"/>
      <c r="U114" s="549"/>
      <c r="V114" s="549"/>
      <c r="W114" s="549"/>
      <c r="X114" s="549"/>
      <c r="Y114" s="317"/>
    </row>
    <row r="115" spans="1:25" ht="11.25" customHeight="1" x14ac:dyDescent="0.2">
      <c r="A115" s="337"/>
      <c r="B115" s="337"/>
      <c r="C115" s="337"/>
      <c r="D115" s="346"/>
      <c r="E115" s="317"/>
      <c r="F115" s="522"/>
      <c r="G115" s="522"/>
      <c r="H115" s="522"/>
      <c r="I115" s="522"/>
      <c r="J115" s="522"/>
      <c r="K115" s="522"/>
      <c r="L115" s="522"/>
      <c r="M115" s="522"/>
      <c r="N115" s="522"/>
      <c r="O115" s="523"/>
      <c r="P115" s="528"/>
      <c r="Q115" s="522"/>
      <c r="R115" s="522"/>
      <c r="S115" s="522"/>
      <c r="T115" s="522"/>
      <c r="U115" s="523"/>
      <c r="V115" s="522"/>
      <c r="W115" s="522"/>
      <c r="X115" s="523"/>
      <c r="Y115" s="317"/>
    </row>
    <row r="116" spans="1:25" ht="11.25" customHeight="1" x14ac:dyDescent="0.2">
      <c r="A116" s="337"/>
      <c r="B116" s="337"/>
      <c r="C116" s="337"/>
      <c r="D116" s="337"/>
      <c r="E116" s="317"/>
      <c r="F116" s="532"/>
      <c r="G116" s="532"/>
      <c r="H116" s="532"/>
      <c r="I116" s="532"/>
      <c r="J116" s="532"/>
      <c r="K116" s="532"/>
      <c r="L116" s="532"/>
      <c r="M116" s="532"/>
      <c r="N116" s="532"/>
      <c r="O116" s="532"/>
      <c r="P116" s="528"/>
      <c r="Q116" s="532"/>
      <c r="R116" s="532"/>
      <c r="S116" s="532"/>
      <c r="T116" s="532"/>
      <c r="U116" s="532"/>
      <c r="V116" s="532"/>
      <c r="W116" s="532"/>
      <c r="X116" s="532"/>
      <c r="Y116" s="317"/>
    </row>
    <row r="117" spans="1:25" ht="11.85" customHeight="1" x14ac:dyDescent="0.2">
      <c r="A117" s="287"/>
      <c r="B117" s="287"/>
      <c r="C117" s="287"/>
      <c r="D117" s="287"/>
      <c r="E117" s="109"/>
      <c r="G117" s="603"/>
      <c r="I117" s="603"/>
      <c r="J117" s="109"/>
      <c r="K117" s="109"/>
      <c r="L117" s="603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</row>
    <row r="118" spans="1:25" ht="11.25" customHeight="1" x14ac:dyDescent="0.2">
      <c r="A118" s="346"/>
      <c r="B118" s="346"/>
      <c r="C118" s="346"/>
      <c r="D118" s="346"/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7"/>
      <c r="S118" s="317"/>
      <c r="T118" s="317"/>
      <c r="U118" s="317"/>
      <c r="V118" s="317"/>
      <c r="W118" s="317"/>
      <c r="X118" s="317"/>
      <c r="Y118" s="317"/>
    </row>
    <row r="119" spans="1:25" ht="11.25" customHeight="1" x14ac:dyDescent="0.2">
      <c r="A119" s="337"/>
      <c r="B119" s="337"/>
      <c r="C119" s="337"/>
      <c r="D119" s="337"/>
      <c r="E119" s="317"/>
      <c r="F119" s="611"/>
      <c r="G119" s="611"/>
      <c r="H119" s="611"/>
      <c r="I119" s="611"/>
      <c r="J119" s="611"/>
      <c r="K119" s="611"/>
      <c r="L119" s="611"/>
      <c r="M119" s="611"/>
      <c r="N119" s="611"/>
      <c r="O119" s="611"/>
      <c r="P119" s="317"/>
      <c r="Q119" s="611"/>
      <c r="R119" s="611"/>
      <c r="S119" s="611"/>
      <c r="T119" s="611"/>
      <c r="U119" s="611"/>
      <c r="V119" s="611"/>
      <c r="W119" s="611"/>
      <c r="X119" s="611"/>
      <c r="Y119" s="317"/>
    </row>
    <row r="120" spans="1:25" ht="11.25" customHeight="1" x14ac:dyDescent="0.2">
      <c r="A120" s="337"/>
      <c r="B120" s="612"/>
      <c r="C120" s="337"/>
      <c r="D120" s="337"/>
      <c r="E120" s="317"/>
      <c r="F120" s="611"/>
      <c r="G120" s="347"/>
      <c r="H120" s="347"/>
      <c r="I120" s="611"/>
      <c r="J120" s="347"/>
      <c r="K120" s="347"/>
      <c r="L120" s="611"/>
      <c r="M120" s="347"/>
      <c r="N120" s="347"/>
      <c r="O120" s="611"/>
      <c r="P120" s="613"/>
      <c r="Q120" s="347"/>
      <c r="R120" s="611"/>
      <c r="S120" s="347"/>
      <c r="T120" s="347"/>
      <c r="U120" s="611"/>
      <c r="V120" s="347"/>
      <c r="W120" s="347"/>
      <c r="X120" s="611"/>
      <c r="Y120" s="613"/>
    </row>
    <row r="121" spans="1:25" ht="11.25" customHeight="1" x14ac:dyDescent="0.2">
      <c r="A121" s="337"/>
      <c r="B121" s="337"/>
      <c r="C121" s="337"/>
      <c r="D121" s="337"/>
      <c r="E121" s="317"/>
      <c r="F121" s="532"/>
      <c r="G121" s="528"/>
      <c r="H121" s="528"/>
      <c r="I121" s="532"/>
      <c r="J121" s="528"/>
      <c r="K121" s="528"/>
      <c r="L121" s="532"/>
      <c r="M121" s="528"/>
      <c r="N121" s="528"/>
      <c r="O121" s="532"/>
      <c r="P121" s="528"/>
      <c r="Q121" s="528"/>
      <c r="R121" s="616"/>
      <c r="S121" s="528"/>
      <c r="T121" s="528"/>
      <c r="U121" s="616"/>
      <c r="V121" s="528"/>
      <c r="W121" s="528"/>
      <c r="X121" s="532"/>
      <c r="Y121" s="317"/>
    </row>
    <row r="122" spans="1:25" ht="11.25" customHeight="1" x14ac:dyDescent="0.2">
      <c r="A122" s="337"/>
      <c r="B122" s="337"/>
      <c r="C122" s="337"/>
      <c r="D122" s="337"/>
      <c r="E122" s="317"/>
      <c r="F122" s="549"/>
      <c r="G122" s="522"/>
      <c r="H122" s="522"/>
      <c r="I122" s="549"/>
      <c r="J122" s="522"/>
      <c r="K122" s="522"/>
      <c r="L122" s="549"/>
      <c r="M122" s="539"/>
      <c r="N122" s="522"/>
      <c r="O122" s="617"/>
      <c r="P122" s="522"/>
      <c r="Q122" s="522"/>
      <c r="R122" s="617"/>
      <c r="S122" s="522"/>
      <c r="T122" s="522"/>
      <c r="U122" s="549"/>
      <c r="V122" s="522"/>
      <c r="W122" s="522"/>
      <c r="X122" s="549"/>
      <c r="Y122" s="349"/>
    </row>
    <row r="123" spans="1:25" ht="11.25" customHeight="1" x14ac:dyDescent="0.2">
      <c r="A123" s="337"/>
      <c r="B123" s="337"/>
      <c r="C123" s="337"/>
      <c r="D123" s="337"/>
      <c r="E123" s="317"/>
      <c r="F123" s="532"/>
      <c r="G123" s="522"/>
      <c r="H123" s="522"/>
      <c r="I123" s="532"/>
      <c r="J123" s="522"/>
      <c r="K123" s="522"/>
      <c r="L123" s="532"/>
      <c r="M123" s="539"/>
      <c r="N123" s="522"/>
      <c r="O123" s="618"/>
      <c r="P123" s="522"/>
      <c r="Q123" s="522"/>
      <c r="R123" s="618"/>
      <c r="S123" s="522"/>
      <c r="T123" s="522"/>
      <c r="U123" s="532"/>
      <c r="V123" s="522"/>
      <c r="W123" s="522"/>
      <c r="X123" s="532"/>
      <c r="Y123" s="349"/>
    </row>
    <row r="124" spans="1:25" ht="11.25" customHeight="1" x14ac:dyDescent="0.2">
      <c r="A124" s="337"/>
      <c r="B124" s="337"/>
      <c r="C124" s="337"/>
      <c r="D124" s="337"/>
      <c r="E124" s="317"/>
      <c r="F124" s="549"/>
      <c r="G124" s="522"/>
      <c r="H124" s="522"/>
      <c r="I124" s="549"/>
      <c r="J124" s="522"/>
      <c r="K124" s="522"/>
      <c r="L124" s="549"/>
      <c r="M124" s="539"/>
      <c r="N124" s="522"/>
      <c r="O124" s="549"/>
      <c r="P124" s="522"/>
      <c r="Q124" s="522"/>
      <c r="R124" s="549"/>
      <c r="S124" s="522"/>
      <c r="T124" s="522"/>
      <c r="U124" s="549"/>
      <c r="V124" s="522"/>
      <c r="W124" s="522"/>
      <c r="X124" s="549"/>
      <c r="Y124" s="349"/>
    </row>
    <row r="125" spans="1:25" ht="11.25" customHeight="1" x14ac:dyDescent="0.2">
      <c r="A125" s="337"/>
      <c r="B125" s="337"/>
      <c r="C125" s="337"/>
      <c r="D125" s="346"/>
      <c r="E125" s="317"/>
      <c r="F125" s="522"/>
      <c r="G125" s="522"/>
      <c r="H125" s="522"/>
      <c r="I125" s="522"/>
      <c r="J125" s="522"/>
      <c r="K125" s="522"/>
      <c r="L125" s="523"/>
      <c r="M125" s="528"/>
      <c r="N125" s="522"/>
      <c r="O125" s="522"/>
      <c r="P125" s="522"/>
      <c r="Q125" s="522"/>
      <c r="R125" s="523"/>
      <c r="S125" s="522"/>
      <c r="T125" s="522"/>
      <c r="U125" s="523"/>
      <c r="V125" s="522"/>
      <c r="W125" s="522"/>
      <c r="X125" s="523"/>
      <c r="Y125" s="317"/>
    </row>
    <row r="126" spans="1:25" ht="11.25" customHeight="1" x14ac:dyDescent="0.2">
      <c r="A126" s="337"/>
      <c r="B126" s="337"/>
      <c r="C126" s="337"/>
      <c r="D126" s="337"/>
      <c r="E126" s="317"/>
      <c r="F126" s="532"/>
      <c r="G126" s="532"/>
      <c r="H126" s="532"/>
      <c r="I126" s="532"/>
      <c r="J126" s="532"/>
      <c r="K126" s="532"/>
      <c r="L126" s="532"/>
      <c r="M126" s="539"/>
      <c r="N126" s="532"/>
      <c r="O126" s="532"/>
      <c r="P126" s="532"/>
      <c r="Q126" s="532"/>
      <c r="R126" s="532"/>
      <c r="S126" s="532"/>
      <c r="T126" s="532"/>
      <c r="U126" s="532"/>
      <c r="V126" s="532"/>
      <c r="W126" s="532"/>
      <c r="X126" s="532"/>
      <c r="Y126" s="349"/>
    </row>
    <row r="127" spans="1:25" ht="11.85" customHeight="1" x14ac:dyDescent="0.2">
      <c r="A127" s="287"/>
      <c r="B127" s="287"/>
      <c r="C127" s="287"/>
      <c r="D127" s="287"/>
      <c r="E127" s="109"/>
      <c r="G127" s="603"/>
      <c r="I127" s="603"/>
      <c r="J127" s="109"/>
      <c r="K127" s="109"/>
      <c r="L127" s="603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</row>
    <row r="128" spans="1:25" ht="11.25" customHeight="1" x14ac:dyDescent="0.2">
      <c r="A128" s="346"/>
      <c r="B128" s="346"/>
      <c r="C128" s="346"/>
      <c r="D128" s="346"/>
      <c r="E128" s="317"/>
      <c r="F128" s="317"/>
      <c r="G128" s="317"/>
      <c r="H128" s="317"/>
      <c r="I128" s="317"/>
      <c r="J128" s="317"/>
      <c r="K128" s="317"/>
      <c r="L128" s="317"/>
      <c r="M128" s="317"/>
      <c r="N128" s="317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</row>
    <row r="129" spans="1:25" ht="11.25" customHeight="1" x14ac:dyDescent="0.2">
      <c r="A129" s="337"/>
      <c r="B129" s="337"/>
      <c r="C129" s="337"/>
      <c r="D129" s="337"/>
      <c r="E129" s="317"/>
      <c r="F129" s="611"/>
      <c r="G129" s="611"/>
      <c r="H129" s="611"/>
      <c r="I129" s="611"/>
      <c r="J129" s="611"/>
      <c r="K129" s="611"/>
      <c r="L129" s="611"/>
      <c r="M129" s="317"/>
      <c r="N129" s="611"/>
      <c r="O129" s="611"/>
      <c r="P129" s="611"/>
      <c r="Q129" s="611"/>
      <c r="R129" s="611"/>
      <c r="S129" s="611"/>
      <c r="T129" s="611"/>
      <c r="U129" s="611"/>
      <c r="V129" s="611"/>
      <c r="W129" s="611"/>
      <c r="X129" s="611"/>
      <c r="Y129" s="317"/>
    </row>
    <row r="130" spans="1:25" ht="11.25" customHeight="1" x14ac:dyDescent="0.2">
      <c r="A130" s="337"/>
      <c r="B130" s="612"/>
      <c r="C130" s="337"/>
      <c r="D130" s="337"/>
      <c r="E130" s="317"/>
      <c r="F130" s="611"/>
      <c r="G130" s="347"/>
      <c r="H130" s="347"/>
      <c r="I130" s="611"/>
      <c r="J130" s="347"/>
      <c r="K130" s="347"/>
      <c r="L130" s="611"/>
      <c r="M130" s="347"/>
      <c r="N130" s="347"/>
      <c r="O130" s="611"/>
      <c r="P130" s="613"/>
      <c r="Q130" s="347"/>
      <c r="R130" s="611"/>
      <c r="S130" s="347"/>
      <c r="T130" s="347"/>
      <c r="U130" s="611"/>
      <c r="V130" s="347"/>
      <c r="W130" s="347"/>
      <c r="X130" s="611"/>
      <c r="Y130" s="613"/>
    </row>
    <row r="131" spans="1:25" ht="11.25" customHeight="1" x14ac:dyDescent="0.2">
      <c r="A131" s="337"/>
      <c r="B131" s="337"/>
      <c r="C131" s="337"/>
      <c r="D131" s="337"/>
      <c r="E131" s="317"/>
      <c r="F131" s="532"/>
      <c r="G131" s="528"/>
      <c r="H131" s="528"/>
      <c r="I131" s="532"/>
      <c r="J131" s="528"/>
      <c r="K131" s="528"/>
      <c r="L131" s="532"/>
      <c r="M131" s="528"/>
      <c r="N131" s="528"/>
      <c r="O131" s="532"/>
      <c r="P131" s="528"/>
      <c r="Q131" s="528"/>
      <c r="R131" s="532"/>
      <c r="S131" s="528"/>
      <c r="T131" s="528"/>
      <c r="U131" s="532"/>
      <c r="V131" s="528"/>
      <c r="W131" s="528"/>
      <c r="X131" s="532"/>
      <c r="Y131" s="528"/>
    </row>
    <row r="132" spans="1:25" ht="11.25" customHeight="1" x14ac:dyDescent="0.2">
      <c r="A132" s="337"/>
      <c r="B132" s="337"/>
      <c r="C132" s="337"/>
      <c r="D132" s="337"/>
      <c r="E132" s="317"/>
      <c r="F132" s="522"/>
      <c r="G132" s="522"/>
      <c r="H132" s="522"/>
      <c r="I132" s="522"/>
      <c r="J132" s="522"/>
      <c r="K132" s="522"/>
      <c r="L132" s="522"/>
      <c r="M132" s="522"/>
      <c r="N132" s="522"/>
      <c r="O132" s="549"/>
      <c r="P132" s="522"/>
      <c r="Q132" s="522"/>
      <c r="R132" s="549"/>
      <c r="S132" s="522"/>
      <c r="T132" s="522"/>
      <c r="U132" s="549"/>
      <c r="V132" s="522"/>
      <c r="W132" s="522"/>
      <c r="X132" s="522"/>
      <c r="Y132" s="539"/>
    </row>
    <row r="133" spans="1:25" ht="11.25" customHeight="1" x14ac:dyDescent="0.2">
      <c r="A133" s="337"/>
      <c r="B133" s="337"/>
      <c r="C133" s="337"/>
      <c r="D133" s="337"/>
      <c r="E133" s="317"/>
      <c r="F133" s="522"/>
      <c r="G133" s="522"/>
      <c r="H133" s="522"/>
      <c r="I133" s="522"/>
      <c r="J133" s="522"/>
      <c r="K133" s="522"/>
      <c r="L133" s="522"/>
      <c r="M133" s="522"/>
      <c r="N133" s="522"/>
      <c r="O133" s="549"/>
      <c r="P133" s="522"/>
      <c r="Q133" s="522"/>
      <c r="R133" s="549"/>
      <c r="S133" s="522"/>
      <c r="T133" s="522"/>
      <c r="U133" s="549"/>
      <c r="V133" s="522"/>
      <c r="W133" s="522"/>
      <c r="X133" s="522"/>
      <c r="Y133" s="539"/>
    </row>
    <row r="134" spans="1:25" ht="11.25" customHeight="1" x14ac:dyDescent="0.2">
      <c r="A134" s="337"/>
      <c r="B134" s="337"/>
      <c r="C134" s="337"/>
      <c r="D134" s="337"/>
      <c r="E134" s="317"/>
      <c r="F134" s="522"/>
      <c r="G134" s="522"/>
      <c r="H134" s="522"/>
      <c r="I134" s="522"/>
      <c r="J134" s="522"/>
      <c r="K134" s="522"/>
      <c r="L134" s="522"/>
      <c r="M134" s="522"/>
      <c r="N134" s="522"/>
      <c r="O134" s="549"/>
      <c r="P134" s="522"/>
      <c r="Q134" s="522"/>
      <c r="R134" s="549"/>
      <c r="S134" s="522"/>
      <c r="T134" s="522"/>
      <c r="U134" s="549"/>
      <c r="V134" s="522"/>
      <c r="W134" s="522"/>
      <c r="X134" s="522"/>
      <c r="Y134" s="539"/>
    </row>
    <row r="135" spans="1:25" ht="11.25" customHeight="1" x14ac:dyDescent="0.2">
      <c r="A135" s="337"/>
      <c r="B135" s="337"/>
      <c r="C135" s="337"/>
      <c r="D135" s="337"/>
      <c r="E135" s="317"/>
      <c r="F135" s="522"/>
      <c r="G135" s="522"/>
      <c r="H135" s="522"/>
      <c r="I135" s="522"/>
      <c r="J135" s="522"/>
      <c r="K135" s="522"/>
      <c r="L135" s="522"/>
      <c r="M135" s="522"/>
      <c r="N135" s="522"/>
      <c r="O135" s="549"/>
      <c r="P135" s="522"/>
      <c r="Q135" s="522"/>
      <c r="R135" s="549"/>
      <c r="S135" s="522"/>
      <c r="T135" s="522"/>
      <c r="U135" s="549"/>
      <c r="V135" s="522"/>
      <c r="W135" s="522"/>
      <c r="X135" s="522"/>
      <c r="Y135" s="539"/>
    </row>
    <row r="136" spans="1:25" ht="11.25" customHeight="1" x14ac:dyDescent="0.2">
      <c r="A136" s="337"/>
      <c r="B136" s="337"/>
      <c r="C136" s="337"/>
      <c r="D136" s="337"/>
      <c r="E136" s="317"/>
      <c r="F136" s="522"/>
      <c r="G136" s="619"/>
      <c r="H136" s="619"/>
      <c r="I136" s="522"/>
      <c r="J136" s="619"/>
      <c r="K136" s="619"/>
      <c r="L136" s="522"/>
      <c r="M136" s="619"/>
      <c r="N136" s="619"/>
      <c r="O136" s="549"/>
      <c r="P136" s="619"/>
      <c r="Q136" s="619"/>
      <c r="R136" s="549"/>
      <c r="S136" s="619"/>
      <c r="T136" s="619"/>
      <c r="U136" s="549"/>
      <c r="V136" s="619"/>
      <c r="W136" s="619"/>
      <c r="X136" s="522"/>
      <c r="Y136" s="539"/>
    </row>
    <row r="137" spans="1:25" ht="11.25" customHeight="1" x14ac:dyDescent="0.2">
      <c r="A137" s="337"/>
      <c r="B137" s="337"/>
      <c r="C137" s="337"/>
      <c r="D137" s="337"/>
      <c r="E137" s="317"/>
      <c r="F137" s="522"/>
      <c r="G137" s="522"/>
      <c r="H137" s="522"/>
      <c r="I137" s="522"/>
      <c r="J137" s="522"/>
      <c r="K137" s="522"/>
      <c r="L137" s="522"/>
      <c r="M137" s="522"/>
      <c r="N137" s="522"/>
      <c r="O137" s="549"/>
      <c r="P137" s="522"/>
      <c r="Q137" s="522"/>
      <c r="R137" s="549"/>
      <c r="S137" s="522"/>
      <c r="T137" s="522"/>
      <c r="U137" s="549"/>
      <c r="V137" s="522"/>
      <c r="W137" s="522"/>
      <c r="X137" s="522"/>
      <c r="Y137" s="539"/>
    </row>
    <row r="138" spans="1:25" ht="11.25" customHeight="1" x14ac:dyDescent="0.2">
      <c r="A138" s="337"/>
      <c r="B138" s="337"/>
      <c r="C138" s="337"/>
      <c r="D138" s="337"/>
      <c r="E138" s="317"/>
      <c r="F138" s="522"/>
      <c r="G138" s="522"/>
      <c r="H138" s="522"/>
      <c r="I138" s="522"/>
      <c r="J138" s="522"/>
      <c r="K138" s="522"/>
      <c r="L138" s="522"/>
      <c r="M138" s="522"/>
      <c r="N138" s="522"/>
      <c r="O138" s="549"/>
      <c r="P138" s="522"/>
      <c r="Q138" s="522"/>
      <c r="R138" s="549"/>
      <c r="S138" s="522"/>
      <c r="T138" s="522"/>
      <c r="U138" s="549"/>
      <c r="V138" s="522"/>
      <c r="W138" s="522"/>
      <c r="X138" s="522"/>
      <c r="Y138" s="539"/>
    </row>
    <row r="139" spans="1:25" ht="11.25" customHeight="1" x14ac:dyDescent="0.2">
      <c r="A139" s="337"/>
      <c r="B139" s="337"/>
      <c r="C139" s="337"/>
      <c r="D139" s="337"/>
      <c r="E139" s="317"/>
      <c r="F139" s="522"/>
      <c r="G139" s="522"/>
      <c r="H139" s="522"/>
      <c r="I139" s="522"/>
      <c r="J139" s="522"/>
      <c r="K139" s="522"/>
      <c r="L139" s="522"/>
      <c r="M139" s="522"/>
      <c r="N139" s="522"/>
      <c r="O139" s="549"/>
      <c r="P139" s="522"/>
      <c r="Q139" s="522"/>
      <c r="R139" s="549"/>
      <c r="S139" s="522"/>
      <c r="T139" s="522"/>
      <c r="U139" s="549"/>
      <c r="V139" s="522"/>
      <c r="W139" s="522"/>
      <c r="X139" s="522"/>
      <c r="Y139" s="539"/>
    </row>
    <row r="140" spans="1:25" ht="11.25" customHeight="1" x14ac:dyDescent="0.2">
      <c r="A140" s="337"/>
      <c r="B140" s="337"/>
      <c r="C140" s="337"/>
      <c r="D140" s="337"/>
      <c r="E140" s="317"/>
      <c r="F140" s="522"/>
      <c r="G140" s="522"/>
      <c r="H140" s="522"/>
      <c r="I140" s="522"/>
      <c r="J140" s="522"/>
      <c r="K140" s="522"/>
      <c r="L140" s="522"/>
      <c r="M140" s="522"/>
      <c r="N140" s="522"/>
      <c r="O140" s="549"/>
      <c r="P140" s="522"/>
      <c r="Q140" s="522"/>
      <c r="R140" s="549"/>
      <c r="S140" s="522"/>
      <c r="T140" s="522"/>
      <c r="U140" s="549"/>
      <c r="V140" s="522"/>
      <c r="W140" s="522"/>
      <c r="X140" s="522"/>
      <c r="Y140" s="539"/>
    </row>
    <row r="141" spans="1:25" ht="11.25" customHeight="1" x14ac:dyDescent="0.2">
      <c r="A141" s="337"/>
      <c r="B141" s="337"/>
      <c r="C141" s="337"/>
      <c r="D141" s="337"/>
      <c r="E141" s="317"/>
      <c r="F141" s="522"/>
      <c r="G141" s="522"/>
      <c r="H141" s="522"/>
      <c r="I141" s="522"/>
      <c r="J141" s="522"/>
      <c r="K141" s="522"/>
      <c r="L141" s="522"/>
      <c r="M141" s="522"/>
      <c r="N141" s="522"/>
      <c r="O141" s="549"/>
      <c r="P141" s="522"/>
      <c r="Q141" s="522"/>
      <c r="R141" s="549"/>
      <c r="S141" s="522"/>
      <c r="T141" s="522"/>
      <c r="U141" s="549"/>
      <c r="V141" s="522"/>
      <c r="W141" s="522"/>
      <c r="X141" s="522"/>
      <c r="Y141" s="539"/>
    </row>
    <row r="142" spans="1:25" ht="11.25" customHeight="1" x14ac:dyDescent="0.2">
      <c r="A142" s="337"/>
      <c r="B142" s="337"/>
      <c r="C142" s="337"/>
      <c r="D142" s="337"/>
      <c r="E142" s="317"/>
      <c r="F142" s="522"/>
      <c r="G142" s="522"/>
      <c r="H142" s="522"/>
      <c r="I142" s="522"/>
      <c r="J142" s="522"/>
      <c r="K142" s="522"/>
      <c r="L142" s="522"/>
      <c r="M142" s="522"/>
      <c r="N142" s="522"/>
      <c r="O142" s="522"/>
      <c r="P142" s="539"/>
      <c r="Q142" s="522"/>
      <c r="R142" s="522"/>
      <c r="S142" s="522"/>
      <c r="T142" s="522"/>
      <c r="U142" s="522"/>
      <c r="V142" s="522"/>
      <c r="W142" s="522"/>
      <c r="X142" s="522"/>
      <c r="Y142" s="539"/>
    </row>
    <row r="143" spans="1:25" ht="11.25" customHeight="1" x14ac:dyDescent="0.2">
      <c r="A143" s="337"/>
      <c r="B143" s="337"/>
      <c r="C143" s="337"/>
      <c r="D143" s="346"/>
      <c r="E143" s="317"/>
      <c r="F143" s="522"/>
      <c r="G143" s="522"/>
      <c r="H143" s="522"/>
      <c r="I143" s="522"/>
      <c r="J143" s="522"/>
      <c r="K143" s="522"/>
      <c r="L143" s="522"/>
      <c r="M143" s="522"/>
      <c r="N143" s="522"/>
      <c r="O143" s="522"/>
      <c r="P143" s="528"/>
      <c r="Q143" s="522"/>
      <c r="R143" s="522"/>
      <c r="S143" s="522"/>
      <c r="T143" s="522"/>
      <c r="U143" s="522"/>
      <c r="V143" s="522"/>
      <c r="W143" s="522"/>
      <c r="X143" s="522"/>
      <c r="Y143" s="528"/>
    </row>
    <row r="144" spans="1:25" ht="11.25" customHeight="1" x14ac:dyDescent="0.2">
      <c r="A144" s="337"/>
      <c r="B144" s="337"/>
      <c r="C144" s="337"/>
      <c r="D144" s="346"/>
      <c r="E144" s="317"/>
      <c r="F144" s="522"/>
      <c r="G144" s="522"/>
      <c r="H144" s="522"/>
      <c r="I144" s="522"/>
      <c r="J144" s="522"/>
      <c r="K144" s="522"/>
      <c r="L144" s="522"/>
      <c r="M144" s="522"/>
      <c r="N144" s="522"/>
      <c r="O144" s="523"/>
      <c r="P144" s="528"/>
      <c r="Q144" s="522"/>
      <c r="R144" s="522"/>
      <c r="S144" s="522"/>
      <c r="T144" s="522"/>
      <c r="U144" s="523"/>
      <c r="V144" s="522"/>
      <c r="W144" s="522"/>
      <c r="X144" s="523"/>
      <c r="Y144" s="528"/>
    </row>
    <row r="145" spans="1:25" ht="15" customHeight="1" x14ac:dyDescent="0.2">
      <c r="A145" s="314"/>
      <c r="B145" s="314"/>
      <c r="C145" s="109"/>
      <c r="D145" s="109"/>
      <c r="E145" s="109"/>
      <c r="F145" s="109"/>
      <c r="G145" s="109"/>
      <c r="H145" s="109"/>
      <c r="I145" s="109"/>
      <c r="J145" s="109"/>
      <c r="K145" s="109"/>
      <c r="U145" s="109"/>
      <c r="V145" s="603"/>
      <c r="W145" s="109"/>
      <c r="X145" s="109"/>
      <c r="Y145" s="109"/>
    </row>
    <row r="146" spans="1:25" ht="15" customHeight="1" x14ac:dyDescent="0.2">
      <c r="A146" s="287"/>
      <c r="B146" s="287"/>
      <c r="C146" s="287"/>
      <c r="D146" s="287"/>
      <c r="E146" s="109"/>
      <c r="F146" s="109"/>
      <c r="G146" s="109"/>
      <c r="H146" s="109"/>
      <c r="I146" s="109"/>
      <c r="J146" s="109"/>
      <c r="K146" s="109"/>
      <c r="U146" s="109"/>
      <c r="V146" s="266"/>
      <c r="W146" s="109"/>
      <c r="X146" s="109"/>
      <c r="Y146" s="109"/>
    </row>
    <row r="147" spans="1:25" ht="11.85" customHeight="1" x14ac:dyDescent="0.2">
      <c r="A147" s="287"/>
      <c r="B147" s="287"/>
      <c r="C147" s="287"/>
      <c r="D147" s="287"/>
      <c r="E147" s="109"/>
      <c r="F147" s="109"/>
      <c r="G147" s="109"/>
      <c r="H147" s="109"/>
      <c r="I147" s="109"/>
      <c r="J147" s="109"/>
      <c r="K147" s="109"/>
      <c r="L147" s="109"/>
      <c r="M147" s="266"/>
      <c r="N147" s="109"/>
      <c r="O147" s="109"/>
      <c r="P147" s="109"/>
    </row>
    <row r="148" spans="1:25" ht="11.85" customHeight="1" x14ac:dyDescent="0.2">
      <c r="A148" s="287"/>
      <c r="B148" s="287"/>
      <c r="C148" s="287"/>
      <c r="D148" s="287"/>
      <c r="E148" s="109"/>
      <c r="G148" s="603"/>
      <c r="I148" s="603"/>
      <c r="J148" s="109"/>
      <c r="K148" s="109"/>
      <c r="L148" s="603"/>
      <c r="M148" s="109"/>
      <c r="N148" s="109"/>
      <c r="O148" s="109"/>
      <c r="P148" s="109"/>
    </row>
    <row r="149" spans="1:25" ht="11.25" customHeight="1" x14ac:dyDescent="0.2">
      <c r="A149" s="346"/>
      <c r="B149" s="346"/>
      <c r="C149" s="346"/>
      <c r="D149" s="346"/>
      <c r="E149" s="317"/>
      <c r="F149" s="317"/>
      <c r="G149" s="317"/>
      <c r="H149" s="317"/>
      <c r="I149" s="317"/>
      <c r="J149" s="317"/>
      <c r="K149" s="317"/>
      <c r="L149" s="317"/>
      <c r="M149" s="317"/>
      <c r="N149" s="317"/>
      <c r="O149" s="317"/>
      <c r="P149" s="317"/>
      <c r="Q149" s="317"/>
      <c r="R149" s="317"/>
      <c r="S149" s="317"/>
      <c r="T149" s="317"/>
      <c r="U149" s="317"/>
      <c r="V149" s="317"/>
      <c r="W149" s="317"/>
      <c r="X149" s="317"/>
      <c r="Y149" s="317"/>
    </row>
    <row r="150" spans="1:25" ht="11.25" customHeight="1" x14ac:dyDescent="0.2">
      <c r="A150" s="337"/>
      <c r="B150" s="337"/>
      <c r="C150" s="337"/>
      <c r="D150" s="337"/>
      <c r="E150" s="317"/>
      <c r="F150" s="611"/>
      <c r="G150" s="611"/>
      <c r="H150" s="611"/>
      <c r="I150" s="611"/>
      <c r="J150" s="611"/>
      <c r="K150" s="611"/>
      <c r="L150" s="611"/>
      <c r="M150" s="611"/>
      <c r="N150" s="611"/>
      <c r="O150" s="611"/>
      <c r="P150" s="317"/>
      <c r="Q150" s="611"/>
      <c r="R150" s="611"/>
      <c r="S150" s="611"/>
      <c r="T150" s="611"/>
      <c r="U150" s="611"/>
      <c r="V150" s="611"/>
      <c r="W150" s="611"/>
      <c r="X150" s="611"/>
      <c r="Y150" s="317"/>
    </row>
    <row r="151" spans="1:25" ht="11.25" customHeight="1" x14ac:dyDescent="0.2">
      <c r="A151" s="337"/>
      <c r="B151" s="612"/>
      <c r="C151" s="337"/>
      <c r="D151" s="337"/>
      <c r="E151" s="317"/>
      <c r="F151" s="611"/>
      <c r="G151" s="347"/>
      <c r="H151" s="347"/>
      <c r="I151" s="611"/>
      <c r="J151" s="347"/>
      <c r="K151" s="347"/>
      <c r="L151" s="611"/>
      <c r="M151" s="347"/>
      <c r="N151" s="347"/>
      <c r="O151" s="611"/>
      <c r="P151" s="613"/>
      <c r="Q151" s="347"/>
      <c r="R151" s="611"/>
      <c r="S151" s="347"/>
      <c r="T151" s="347"/>
      <c r="U151" s="620"/>
      <c r="V151" s="347"/>
      <c r="W151" s="347"/>
      <c r="X151" s="611"/>
      <c r="Y151" s="613"/>
    </row>
    <row r="152" spans="1:25" ht="11.25" customHeight="1" x14ac:dyDescent="0.2">
      <c r="A152" s="337"/>
      <c r="B152" s="337"/>
      <c r="C152" s="337"/>
      <c r="D152" s="337"/>
      <c r="E152" s="317"/>
      <c r="F152" s="532"/>
      <c r="G152" s="528"/>
      <c r="H152" s="528"/>
      <c r="I152" s="532"/>
      <c r="J152" s="528"/>
      <c r="K152" s="528"/>
      <c r="L152" s="532"/>
      <c r="M152" s="528"/>
      <c r="N152" s="528"/>
      <c r="O152" s="532"/>
      <c r="P152" s="528"/>
      <c r="Q152" s="528"/>
      <c r="R152" s="532"/>
      <c r="S152" s="528"/>
      <c r="T152" s="528"/>
      <c r="U152" s="532"/>
      <c r="V152" s="528"/>
      <c r="W152" s="528"/>
      <c r="X152" s="532"/>
      <c r="Y152" s="528"/>
    </row>
    <row r="153" spans="1:25" ht="11.25" customHeight="1" x14ac:dyDescent="0.2">
      <c r="A153" s="337"/>
      <c r="B153" s="337"/>
      <c r="C153" s="511"/>
      <c r="D153" s="511"/>
      <c r="E153" s="317"/>
      <c r="F153" s="549"/>
      <c r="G153" s="522"/>
      <c r="H153" s="522"/>
      <c r="I153" s="549"/>
      <c r="J153" s="522"/>
      <c r="K153" s="522"/>
      <c r="L153" s="549"/>
      <c r="M153" s="522"/>
      <c r="N153" s="522"/>
      <c r="O153" s="549"/>
      <c r="P153" s="539"/>
      <c r="Q153" s="522"/>
      <c r="R153" s="549"/>
      <c r="S153" s="549"/>
      <c r="T153" s="549"/>
      <c r="U153" s="549"/>
      <c r="V153" s="549"/>
      <c r="W153" s="549"/>
      <c r="X153" s="549"/>
      <c r="Y153" s="539"/>
    </row>
    <row r="154" spans="1:25" ht="11.25" customHeight="1" x14ac:dyDescent="0.2">
      <c r="A154" s="337"/>
      <c r="B154" s="337"/>
      <c r="C154" s="337"/>
      <c r="D154" s="337"/>
      <c r="E154" s="317"/>
      <c r="F154" s="549"/>
      <c r="G154" s="522"/>
      <c r="H154" s="522"/>
      <c r="I154" s="549"/>
      <c r="J154" s="522"/>
      <c r="K154" s="522"/>
      <c r="L154" s="549"/>
      <c r="M154" s="522"/>
      <c r="N154" s="522"/>
      <c r="O154" s="549"/>
      <c r="P154" s="539"/>
      <c r="Q154" s="522"/>
      <c r="R154" s="549"/>
      <c r="S154" s="549"/>
      <c r="T154" s="549"/>
      <c r="U154" s="549"/>
      <c r="V154" s="549"/>
      <c r="W154" s="549"/>
      <c r="X154" s="549"/>
      <c r="Y154" s="539"/>
    </row>
    <row r="155" spans="1:25" ht="11.25" customHeight="1" x14ac:dyDescent="0.2">
      <c r="A155" s="337"/>
      <c r="B155" s="337"/>
      <c r="C155" s="337"/>
      <c r="D155" s="337"/>
      <c r="E155" s="317"/>
      <c r="F155" s="549"/>
      <c r="G155" s="522"/>
      <c r="H155" s="522"/>
      <c r="I155" s="549"/>
      <c r="J155" s="522"/>
      <c r="K155" s="522"/>
      <c r="L155" s="549"/>
      <c r="M155" s="522"/>
      <c r="N155" s="522"/>
      <c r="O155" s="549"/>
      <c r="P155" s="539"/>
      <c r="Q155" s="522"/>
      <c r="R155" s="549"/>
      <c r="S155" s="549"/>
      <c r="T155" s="549"/>
      <c r="U155" s="549"/>
      <c r="V155" s="549"/>
      <c r="W155" s="549"/>
      <c r="X155" s="549"/>
      <c r="Y155" s="539"/>
    </row>
    <row r="156" spans="1:25" ht="11.25" customHeight="1" x14ac:dyDescent="0.2">
      <c r="A156" s="337"/>
      <c r="B156" s="337"/>
      <c r="C156" s="337"/>
      <c r="D156" s="337"/>
      <c r="E156" s="317"/>
      <c r="F156" s="549"/>
      <c r="G156" s="522"/>
      <c r="H156" s="522"/>
      <c r="I156" s="549"/>
      <c r="J156" s="522"/>
      <c r="K156" s="522"/>
      <c r="L156" s="549"/>
      <c r="M156" s="522"/>
      <c r="N156" s="522"/>
      <c r="O156" s="549"/>
      <c r="P156" s="539"/>
      <c r="Q156" s="522"/>
      <c r="R156" s="549"/>
      <c r="S156" s="549"/>
      <c r="T156" s="549"/>
      <c r="U156" s="549"/>
      <c r="V156" s="549"/>
      <c r="W156" s="549"/>
      <c r="X156" s="549"/>
      <c r="Y156" s="539"/>
    </row>
    <row r="157" spans="1:25" ht="11.25" customHeight="1" x14ac:dyDescent="0.2">
      <c r="A157" s="337"/>
      <c r="B157" s="337"/>
      <c r="C157" s="337"/>
      <c r="D157" s="337"/>
      <c r="E157" s="317"/>
      <c r="F157" s="549"/>
      <c r="G157" s="522"/>
      <c r="H157" s="522"/>
      <c r="I157" s="549"/>
      <c r="J157" s="522"/>
      <c r="K157" s="522"/>
      <c r="L157" s="549"/>
      <c r="M157" s="522"/>
      <c r="N157" s="522"/>
      <c r="O157" s="549"/>
      <c r="P157" s="539"/>
      <c r="Q157" s="522"/>
      <c r="R157" s="549"/>
      <c r="S157" s="549"/>
      <c r="T157" s="549"/>
      <c r="U157" s="549"/>
      <c r="V157" s="549"/>
      <c r="W157" s="549"/>
      <c r="X157" s="549"/>
      <c r="Y157" s="539"/>
    </row>
    <row r="158" spans="1:25" ht="11.25" customHeight="1" x14ac:dyDescent="0.2">
      <c r="A158" s="337"/>
      <c r="B158" s="337"/>
      <c r="C158" s="337"/>
      <c r="D158" s="337"/>
      <c r="E158" s="317"/>
      <c r="F158" s="549"/>
      <c r="G158" s="522"/>
      <c r="H158" s="522"/>
      <c r="I158" s="549"/>
      <c r="J158" s="522"/>
      <c r="K158" s="522"/>
      <c r="L158" s="549"/>
      <c r="M158" s="522"/>
      <c r="N158" s="522"/>
      <c r="O158" s="549"/>
      <c r="P158" s="539"/>
      <c r="Q158" s="522"/>
      <c r="R158" s="549"/>
      <c r="S158" s="549"/>
      <c r="T158" s="549"/>
      <c r="U158" s="549"/>
      <c r="V158" s="549"/>
      <c r="W158" s="549"/>
      <c r="X158" s="549"/>
      <c r="Y158" s="539"/>
    </row>
    <row r="159" spans="1:25" ht="11.25" customHeight="1" x14ac:dyDescent="0.2">
      <c r="A159" s="337"/>
      <c r="B159" s="337"/>
      <c r="C159" s="337"/>
      <c r="D159" s="337"/>
      <c r="E159" s="317"/>
      <c r="F159" s="549"/>
      <c r="G159" s="522"/>
      <c r="H159" s="522"/>
      <c r="I159" s="549"/>
      <c r="J159" s="522"/>
      <c r="K159" s="522"/>
      <c r="L159" s="549"/>
      <c r="M159" s="522"/>
      <c r="N159" s="522"/>
      <c r="O159" s="549"/>
      <c r="P159" s="539"/>
      <c r="Q159" s="522"/>
      <c r="R159" s="549"/>
      <c r="S159" s="549"/>
      <c r="T159" s="549"/>
      <c r="U159" s="549"/>
      <c r="V159" s="549"/>
      <c r="W159" s="549"/>
      <c r="X159" s="549"/>
      <c r="Y159" s="539"/>
    </row>
    <row r="160" spans="1:25" ht="11.25" customHeight="1" x14ac:dyDescent="0.2">
      <c r="A160" s="337"/>
      <c r="B160" s="337"/>
      <c r="C160" s="337"/>
      <c r="D160" s="337"/>
      <c r="E160" s="317"/>
      <c r="F160" s="549"/>
      <c r="G160" s="522"/>
      <c r="H160" s="522"/>
      <c r="I160" s="549"/>
      <c r="J160" s="522"/>
      <c r="K160" s="522"/>
      <c r="L160" s="549"/>
      <c r="M160" s="522"/>
      <c r="N160" s="522"/>
      <c r="O160" s="549"/>
      <c r="P160" s="539"/>
      <c r="Q160" s="522"/>
      <c r="R160" s="549"/>
      <c r="S160" s="549"/>
      <c r="T160" s="549"/>
      <c r="U160" s="549"/>
      <c r="V160" s="549"/>
      <c r="W160" s="549"/>
      <c r="X160" s="549"/>
      <c r="Y160" s="539"/>
    </row>
    <row r="161" spans="1:25" ht="11.25" customHeight="1" x14ac:dyDescent="0.2">
      <c r="A161" s="337"/>
      <c r="B161" s="337"/>
      <c r="C161" s="337"/>
      <c r="D161" s="337"/>
      <c r="E161" s="317"/>
      <c r="F161" s="522"/>
      <c r="G161" s="522"/>
      <c r="H161" s="522"/>
      <c r="I161" s="522"/>
      <c r="J161" s="522"/>
      <c r="K161" s="522"/>
      <c r="L161" s="549"/>
      <c r="M161" s="522"/>
      <c r="N161" s="522"/>
      <c r="O161" s="532"/>
      <c r="P161" s="539"/>
      <c r="Q161" s="522"/>
      <c r="R161" s="549"/>
      <c r="S161" s="549"/>
      <c r="T161" s="549"/>
      <c r="U161" s="549"/>
      <c r="V161" s="549"/>
      <c r="W161" s="549"/>
      <c r="X161" s="549"/>
      <c r="Y161" s="539"/>
    </row>
    <row r="162" spans="1:25" ht="11.25" customHeight="1" x14ac:dyDescent="0.2">
      <c r="A162" s="337"/>
      <c r="B162" s="337"/>
      <c r="C162" s="337"/>
      <c r="D162" s="346"/>
      <c r="E162" s="317"/>
      <c r="F162" s="522"/>
      <c r="G162" s="522"/>
      <c r="H162" s="522"/>
      <c r="I162" s="522"/>
      <c r="J162" s="522"/>
      <c r="K162" s="522"/>
      <c r="L162" s="522"/>
      <c r="M162" s="522"/>
      <c r="N162" s="522"/>
      <c r="O162" s="522"/>
      <c r="P162" s="528"/>
      <c r="Q162" s="522"/>
      <c r="R162" s="549"/>
      <c r="S162" s="549"/>
      <c r="T162" s="549"/>
      <c r="U162" s="549"/>
      <c r="V162" s="549"/>
      <c r="W162" s="549"/>
      <c r="X162" s="549"/>
      <c r="Y162" s="528"/>
    </row>
    <row r="163" spans="1:25" ht="11.25" customHeight="1" x14ac:dyDescent="0.2">
      <c r="A163" s="337"/>
      <c r="B163" s="337"/>
      <c r="C163" s="337"/>
      <c r="D163" s="346"/>
      <c r="E163" s="317"/>
      <c r="F163" s="522"/>
      <c r="G163" s="522"/>
      <c r="H163" s="522"/>
      <c r="I163" s="522"/>
      <c r="J163" s="522"/>
      <c r="K163" s="522"/>
      <c r="L163" s="522"/>
      <c r="M163" s="522"/>
      <c r="N163" s="522"/>
      <c r="O163" s="523"/>
      <c r="P163" s="528"/>
      <c r="Q163" s="522"/>
      <c r="R163" s="549"/>
      <c r="S163" s="549"/>
      <c r="T163" s="549"/>
      <c r="U163" s="550"/>
      <c r="V163" s="549"/>
      <c r="W163" s="549"/>
      <c r="X163" s="550"/>
      <c r="Y163" s="528"/>
    </row>
    <row r="164" spans="1:25" ht="11.25" customHeight="1" x14ac:dyDescent="0.2">
      <c r="A164" s="337"/>
      <c r="B164" s="337"/>
      <c r="C164" s="337"/>
      <c r="D164" s="337"/>
      <c r="E164" s="317"/>
      <c r="F164" s="347"/>
      <c r="G164" s="347"/>
      <c r="H164" s="347"/>
      <c r="I164" s="347"/>
      <c r="J164" s="347"/>
      <c r="K164" s="347"/>
      <c r="L164" s="347"/>
      <c r="M164" s="347"/>
      <c r="N164" s="347"/>
      <c r="O164" s="347"/>
      <c r="P164" s="317"/>
      <c r="Q164" s="347"/>
      <c r="R164" s="347"/>
      <c r="S164" s="347"/>
      <c r="T164" s="347"/>
      <c r="U164" s="347"/>
      <c r="V164" s="347"/>
      <c r="W164" s="347"/>
      <c r="X164" s="347"/>
      <c r="Y164" s="317"/>
    </row>
    <row r="165" spans="1:25" ht="11.85" customHeight="1" x14ac:dyDescent="0.2">
      <c r="A165" s="287"/>
      <c r="B165" s="287"/>
      <c r="C165" s="287"/>
      <c r="D165" s="287"/>
      <c r="E165" s="109"/>
      <c r="G165" s="603"/>
      <c r="I165" s="603"/>
      <c r="J165" s="109"/>
      <c r="K165" s="109"/>
      <c r="L165" s="603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</row>
    <row r="166" spans="1:25" ht="11.25" customHeight="1" x14ac:dyDescent="0.2">
      <c r="A166" s="346"/>
      <c r="B166" s="346"/>
      <c r="C166" s="346"/>
      <c r="D166" s="346"/>
      <c r="E166" s="317"/>
      <c r="F166" s="317"/>
      <c r="G166" s="317"/>
      <c r="H166" s="317"/>
      <c r="I166" s="317"/>
      <c r="J166" s="317"/>
      <c r="K166" s="317"/>
      <c r="L166" s="317"/>
      <c r="M166" s="317"/>
      <c r="N166" s="317"/>
      <c r="O166" s="317"/>
      <c r="P166" s="317"/>
      <c r="Q166" s="317"/>
      <c r="R166" s="317"/>
      <c r="S166" s="317"/>
      <c r="T166" s="317"/>
      <c r="U166" s="317"/>
      <c r="V166" s="317"/>
      <c r="W166" s="317"/>
      <c r="X166" s="317"/>
      <c r="Y166" s="317"/>
    </row>
    <row r="167" spans="1:25" ht="11.25" customHeight="1" x14ac:dyDescent="0.2">
      <c r="A167" s="337"/>
      <c r="B167" s="337"/>
      <c r="C167" s="337"/>
      <c r="D167" s="337"/>
      <c r="E167" s="317"/>
      <c r="F167" s="611"/>
      <c r="G167" s="611"/>
      <c r="H167" s="611"/>
      <c r="I167" s="611"/>
      <c r="J167" s="611"/>
      <c r="K167" s="611"/>
      <c r="L167" s="611"/>
      <c r="M167" s="611"/>
      <c r="N167" s="611"/>
      <c r="O167" s="611"/>
      <c r="P167" s="317"/>
      <c r="Q167" s="611"/>
      <c r="R167" s="611"/>
      <c r="S167" s="611"/>
      <c r="T167" s="611"/>
      <c r="U167" s="611"/>
      <c r="V167" s="611"/>
      <c r="W167" s="611"/>
      <c r="X167" s="611"/>
      <c r="Y167" s="317"/>
    </row>
    <row r="168" spans="1:25" ht="11.25" customHeight="1" x14ac:dyDescent="0.2">
      <c r="A168" s="337"/>
      <c r="B168" s="612"/>
      <c r="C168" s="337"/>
      <c r="D168" s="337"/>
      <c r="E168" s="317"/>
      <c r="F168" s="611"/>
      <c r="G168" s="347"/>
      <c r="H168" s="347"/>
      <c r="I168" s="611"/>
      <c r="J168" s="347"/>
      <c r="K168" s="347"/>
      <c r="L168" s="611"/>
      <c r="M168" s="347"/>
      <c r="N168" s="347"/>
      <c r="O168" s="611"/>
      <c r="P168" s="613"/>
      <c r="Q168" s="347"/>
      <c r="R168" s="611"/>
      <c r="S168" s="347"/>
      <c r="T168" s="347"/>
      <c r="U168" s="611"/>
      <c r="V168" s="347"/>
      <c r="W168" s="347"/>
      <c r="X168" s="611"/>
      <c r="Y168" s="613"/>
    </row>
    <row r="169" spans="1:25" ht="11.25" customHeight="1" x14ac:dyDescent="0.2">
      <c r="A169" s="337"/>
      <c r="B169" s="337"/>
      <c r="C169" s="337"/>
      <c r="D169" s="337"/>
      <c r="E169" s="317"/>
      <c r="F169" s="532"/>
      <c r="G169" s="528"/>
      <c r="H169" s="528"/>
      <c r="I169" s="532"/>
      <c r="J169" s="528"/>
      <c r="K169" s="528"/>
      <c r="L169" s="532"/>
      <c r="M169" s="528"/>
      <c r="N169" s="528"/>
      <c r="O169" s="522"/>
      <c r="P169" s="528"/>
      <c r="Q169" s="528"/>
      <c r="R169" s="618"/>
      <c r="S169" s="621"/>
      <c r="T169" s="621"/>
      <c r="U169" s="618"/>
      <c r="V169" s="621"/>
      <c r="W169" s="621"/>
      <c r="X169" s="618"/>
      <c r="Y169" s="317"/>
    </row>
    <row r="170" spans="1:25" ht="11.25" customHeight="1" x14ac:dyDescent="0.2">
      <c r="A170" s="337"/>
      <c r="B170" s="337"/>
      <c r="C170" s="337"/>
      <c r="D170" s="337"/>
      <c r="E170" s="317"/>
      <c r="F170" s="549"/>
      <c r="G170" s="522"/>
      <c r="H170" s="522"/>
      <c r="I170" s="549"/>
      <c r="J170" s="522"/>
      <c r="K170" s="522"/>
      <c r="L170" s="549"/>
      <c r="M170" s="522"/>
      <c r="N170" s="522"/>
      <c r="O170" s="617"/>
      <c r="P170" s="539"/>
      <c r="Q170" s="522"/>
      <c r="R170" s="549"/>
      <c r="S170" s="549"/>
      <c r="T170" s="549"/>
      <c r="U170" s="549"/>
      <c r="V170" s="549"/>
      <c r="W170" s="549"/>
      <c r="X170" s="549"/>
      <c r="Y170" s="349"/>
    </row>
    <row r="171" spans="1:25" ht="11.25" customHeight="1" x14ac:dyDescent="0.2">
      <c r="A171" s="337"/>
      <c r="B171" s="337"/>
      <c r="C171" s="337"/>
      <c r="D171" s="337"/>
      <c r="E171" s="317"/>
      <c r="F171" s="532"/>
      <c r="G171" s="522"/>
      <c r="H171" s="522"/>
      <c r="I171" s="532"/>
      <c r="J171" s="522"/>
      <c r="K171" s="522"/>
      <c r="L171" s="532"/>
      <c r="M171" s="522"/>
      <c r="N171" s="522"/>
      <c r="O171" s="532"/>
      <c r="P171" s="539"/>
      <c r="Q171" s="522"/>
      <c r="R171" s="532"/>
      <c r="S171" s="549"/>
      <c r="T171" s="549"/>
      <c r="U171" s="532"/>
      <c r="V171" s="549"/>
      <c r="W171" s="549"/>
      <c r="X171" s="532"/>
      <c r="Y171" s="349"/>
    </row>
    <row r="172" spans="1:25" ht="11.25" customHeight="1" x14ac:dyDescent="0.2">
      <c r="A172" s="337"/>
      <c r="B172" s="337"/>
      <c r="C172" s="337"/>
      <c r="D172" s="337"/>
      <c r="E172" s="317"/>
      <c r="F172" s="549"/>
      <c r="G172" s="522"/>
      <c r="H172" s="522"/>
      <c r="I172" s="549"/>
      <c r="J172" s="522"/>
      <c r="K172" s="522"/>
      <c r="L172" s="549"/>
      <c r="M172" s="522"/>
      <c r="N172" s="522"/>
      <c r="O172" s="549"/>
      <c r="P172" s="539"/>
      <c r="Q172" s="522"/>
      <c r="R172" s="549"/>
      <c r="S172" s="549"/>
      <c r="T172" s="549"/>
      <c r="U172" s="549"/>
      <c r="V172" s="549"/>
      <c r="W172" s="549"/>
      <c r="X172" s="549"/>
      <c r="Y172" s="349"/>
    </row>
    <row r="173" spans="1:25" ht="11.25" customHeight="1" x14ac:dyDescent="0.2">
      <c r="A173" s="337"/>
      <c r="B173" s="337"/>
      <c r="C173" s="337"/>
      <c r="D173" s="346"/>
      <c r="E173" s="317"/>
      <c r="F173" s="522"/>
      <c r="G173" s="522"/>
      <c r="H173" s="522"/>
      <c r="I173" s="522"/>
      <c r="J173" s="522"/>
      <c r="K173" s="522"/>
      <c r="L173" s="522"/>
      <c r="M173" s="522"/>
      <c r="N173" s="522"/>
      <c r="O173" s="523"/>
      <c r="P173" s="528"/>
      <c r="Q173" s="522"/>
      <c r="R173" s="549"/>
      <c r="S173" s="549"/>
      <c r="T173" s="549"/>
      <c r="U173" s="550"/>
      <c r="V173" s="549"/>
      <c r="W173" s="549"/>
      <c r="X173" s="550"/>
      <c r="Y173" s="317"/>
    </row>
    <row r="174" spans="1:25" ht="11.25" customHeight="1" x14ac:dyDescent="0.2">
      <c r="A174" s="337"/>
      <c r="B174" s="337"/>
      <c r="C174" s="337"/>
      <c r="D174" s="337"/>
      <c r="E174" s="317"/>
      <c r="F174" s="347"/>
      <c r="G174" s="347"/>
      <c r="H174" s="347"/>
      <c r="I174" s="347"/>
      <c r="J174" s="347"/>
      <c r="K174" s="347"/>
      <c r="L174" s="347"/>
      <c r="M174" s="347"/>
      <c r="N174" s="347"/>
      <c r="O174" s="347"/>
      <c r="P174" s="349"/>
      <c r="Q174" s="347"/>
      <c r="R174" s="347"/>
      <c r="S174" s="347"/>
      <c r="T174" s="347"/>
      <c r="U174" s="347"/>
      <c r="V174" s="347"/>
      <c r="W174" s="347"/>
      <c r="X174" s="347"/>
      <c r="Y174" s="349"/>
    </row>
    <row r="175" spans="1:25" ht="11.85" customHeight="1" x14ac:dyDescent="0.2">
      <c r="A175" s="287"/>
      <c r="B175" s="287"/>
      <c r="C175" s="287"/>
      <c r="D175" s="287"/>
      <c r="E175" s="109"/>
      <c r="G175" s="603"/>
      <c r="I175" s="603"/>
      <c r="J175" s="109"/>
      <c r="K175" s="109"/>
      <c r="L175" s="603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spans="1:25" ht="11.25" customHeight="1" x14ac:dyDescent="0.2">
      <c r="A176" s="346"/>
      <c r="B176" s="346"/>
      <c r="C176" s="346"/>
      <c r="D176" s="346"/>
      <c r="E176" s="317"/>
      <c r="F176" s="317"/>
      <c r="G176" s="317"/>
      <c r="H176" s="317"/>
      <c r="I176" s="317"/>
      <c r="J176" s="317"/>
      <c r="K176" s="317"/>
      <c r="L176" s="317"/>
      <c r="M176" s="317"/>
      <c r="N176" s="317"/>
      <c r="O176" s="317"/>
      <c r="P176" s="317"/>
      <c r="Q176" s="317"/>
      <c r="R176" s="317"/>
      <c r="S176" s="317"/>
      <c r="T176" s="317"/>
      <c r="U176" s="317"/>
      <c r="V176" s="317"/>
      <c r="W176" s="317"/>
      <c r="X176" s="317"/>
      <c r="Y176" s="317"/>
    </row>
    <row r="177" spans="1:25" ht="11.25" customHeight="1" x14ac:dyDescent="0.2">
      <c r="A177" s="337"/>
      <c r="B177" s="337"/>
      <c r="C177" s="337"/>
      <c r="D177" s="337"/>
      <c r="E177" s="317"/>
      <c r="F177" s="611"/>
      <c r="G177" s="611"/>
      <c r="H177" s="611"/>
      <c r="I177" s="611"/>
      <c r="J177" s="611"/>
      <c r="K177" s="611"/>
      <c r="L177" s="611"/>
      <c r="M177" s="611"/>
      <c r="N177" s="611"/>
      <c r="O177" s="611"/>
      <c r="P177" s="317"/>
      <c r="Q177" s="611"/>
      <c r="R177" s="611"/>
      <c r="S177" s="611"/>
      <c r="T177" s="611"/>
      <c r="U177" s="611"/>
      <c r="V177" s="611"/>
      <c r="W177" s="611"/>
      <c r="X177" s="611"/>
      <c r="Y177" s="317"/>
    </row>
    <row r="178" spans="1:25" ht="11.25" customHeight="1" x14ac:dyDescent="0.2">
      <c r="A178" s="337"/>
      <c r="B178" s="612"/>
      <c r="C178" s="337"/>
      <c r="D178" s="337"/>
      <c r="E178" s="317"/>
      <c r="F178" s="611"/>
      <c r="G178" s="347"/>
      <c r="H178" s="347"/>
      <c r="I178" s="611"/>
      <c r="J178" s="347"/>
      <c r="K178" s="347"/>
      <c r="L178" s="611"/>
      <c r="M178" s="347"/>
      <c r="N178" s="347"/>
      <c r="O178" s="611"/>
      <c r="P178" s="613"/>
      <c r="Q178" s="347"/>
      <c r="R178" s="611"/>
      <c r="S178" s="347"/>
      <c r="T178" s="347"/>
      <c r="U178" s="611"/>
      <c r="V178" s="347"/>
      <c r="W178" s="347"/>
      <c r="X178" s="611"/>
      <c r="Y178" s="613"/>
    </row>
    <row r="179" spans="1:25" ht="11.25" customHeight="1" x14ac:dyDescent="0.2">
      <c r="A179" s="337"/>
      <c r="B179" s="337"/>
      <c r="C179" s="337"/>
      <c r="D179" s="337"/>
      <c r="E179" s="317"/>
      <c r="F179" s="532"/>
      <c r="G179" s="528"/>
      <c r="H179" s="528"/>
      <c r="I179" s="532"/>
      <c r="J179" s="528"/>
      <c r="K179" s="528"/>
      <c r="L179" s="532"/>
      <c r="M179" s="528"/>
      <c r="N179" s="528"/>
      <c r="O179" s="532"/>
      <c r="P179" s="528"/>
      <c r="Q179" s="528"/>
      <c r="R179" s="618"/>
      <c r="S179" s="621"/>
      <c r="T179" s="621"/>
      <c r="U179" s="618"/>
      <c r="V179" s="621"/>
      <c r="W179" s="621"/>
      <c r="X179" s="618"/>
      <c r="Y179" s="317"/>
    </row>
    <row r="180" spans="1:25" ht="11.25" customHeight="1" x14ac:dyDescent="0.2">
      <c r="A180" s="337"/>
      <c r="B180" s="337"/>
      <c r="C180" s="337"/>
      <c r="D180" s="337"/>
      <c r="E180" s="317"/>
      <c r="F180" s="522"/>
      <c r="G180" s="522"/>
      <c r="H180" s="522"/>
      <c r="I180" s="522"/>
      <c r="J180" s="522"/>
      <c r="K180" s="522"/>
      <c r="L180" s="522"/>
      <c r="M180" s="522"/>
      <c r="N180" s="522"/>
      <c r="O180" s="549"/>
      <c r="P180" s="539"/>
      <c r="Q180" s="522"/>
      <c r="R180" s="549"/>
      <c r="S180" s="549"/>
      <c r="T180" s="549"/>
      <c r="U180" s="549"/>
      <c r="V180" s="549"/>
      <c r="W180" s="549"/>
      <c r="X180" s="549"/>
      <c r="Y180" s="349"/>
    </row>
    <row r="181" spans="1:25" ht="11.25" customHeight="1" x14ac:dyDescent="0.2">
      <c r="A181" s="337"/>
      <c r="B181" s="337"/>
      <c r="C181" s="337"/>
      <c r="D181" s="337"/>
      <c r="E181" s="317"/>
      <c r="F181" s="522"/>
      <c r="G181" s="522"/>
      <c r="H181" s="522"/>
      <c r="I181" s="522"/>
      <c r="J181" s="522"/>
      <c r="K181" s="522"/>
      <c r="L181" s="522"/>
      <c r="M181" s="522"/>
      <c r="N181" s="522"/>
      <c r="O181" s="549"/>
      <c r="P181" s="539"/>
      <c r="Q181" s="522"/>
      <c r="R181" s="549"/>
      <c r="S181" s="549"/>
      <c r="T181" s="549"/>
      <c r="U181" s="549"/>
      <c r="V181" s="549"/>
      <c r="W181" s="549"/>
      <c r="X181" s="549"/>
      <c r="Y181" s="349"/>
    </row>
    <row r="182" spans="1:25" ht="11.25" customHeight="1" x14ac:dyDescent="0.2">
      <c r="A182" s="337"/>
      <c r="B182" s="337"/>
      <c r="C182" s="337"/>
      <c r="D182" s="337"/>
      <c r="E182" s="317"/>
      <c r="F182" s="522"/>
      <c r="G182" s="522"/>
      <c r="H182" s="522"/>
      <c r="I182" s="522"/>
      <c r="J182" s="522"/>
      <c r="K182" s="522"/>
      <c r="L182" s="522"/>
      <c r="M182" s="522"/>
      <c r="N182" s="522"/>
      <c r="O182" s="549"/>
      <c r="P182" s="539"/>
      <c r="Q182" s="522"/>
      <c r="R182" s="549"/>
      <c r="S182" s="549"/>
      <c r="T182" s="549"/>
      <c r="U182" s="549"/>
      <c r="V182" s="549"/>
      <c r="W182" s="549"/>
      <c r="X182" s="549"/>
      <c r="Y182" s="349"/>
    </row>
    <row r="183" spans="1:25" ht="11.25" customHeight="1" x14ac:dyDescent="0.2">
      <c r="A183" s="337"/>
      <c r="B183" s="337"/>
      <c r="C183" s="337"/>
      <c r="D183" s="337"/>
      <c r="E183" s="317"/>
      <c r="F183" s="522"/>
      <c r="G183" s="522"/>
      <c r="H183" s="522"/>
      <c r="I183" s="522"/>
      <c r="J183" s="522"/>
      <c r="K183" s="522"/>
      <c r="L183" s="522"/>
      <c r="M183" s="522"/>
      <c r="N183" s="522"/>
      <c r="O183" s="549"/>
      <c r="P183" s="539"/>
      <c r="Q183" s="522"/>
      <c r="R183" s="549"/>
      <c r="S183" s="549"/>
      <c r="T183" s="549"/>
      <c r="U183" s="549"/>
      <c r="V183" s="549"/>
      <c r="W183" s="549"/>
      <c r="X183" s="549"/>
      <c r="Y183" s="349"/>
    </row>
    <row r="184" spans="1:25" ht="11.25" customHeight="1" x14ac:dyDescent="0.2">
      <c r="A184" s="337"/>
      <c r="B184" s="337"/>
      <c r="C184" s="337"/>
      <c r="D184" s="337"/>
      <c r="E184" s="317"/>
      <c r="F184" s="522"/>
      <c r="G184" s="619"/>
      <c r="H184" s="619"/>
      <c r="I184" s="522"/>
      <c r="J184" s="619"/>
      <c r="K184" s="619"/>
      <c r="L184" s="522"/>
      <c r="M184" s="619"/>
      <c r="N184" s="619"/>
      <c r="O184" s="549"/>
      <c r="P184" s="539"/>
      <c r="Q184" s="619"/>
      <c r="R184" s="549"/>
      <c r="S184" s="622"/>
      <c r="T184" s="622"/>
      <c r="U184" s="549"/>
      <c r="V184" s="622"/>
      <c r="W184" s="622"/>
      <c r="X184" s="549"/>
      <c r="Y184" s="349"/>
    </row>
    <row r="185" spans="1:25" ht="11.25" customHeight="1" x14ac:dyDescent="0.2">
      <c r="A185" s="337"/>
      <c r="B185" s="337"/>
      <c r="C185" s="337"/>
      <c r="D185" s="337"/>
      <c r="E185" s="317"/>
      <c r="F185" s="522"/>
      <c r="G185" s="522"/>
      <c r="H185" s="522"/>
      <c r="I185" s="522"/>
      <c r="J185" s="522"/>
      <c r="K185" s="522"/>
      <c r="L185" s="522"/>
      <c r="M185" s="522"/>
      <c r="N185" s="522"/>
      <c r="O185" s="549"/>
      <c r="P185" s="539"/>
      <c r="Q185" s="522"/>
      <c r="R185" s="549"/>
      <c r="S185" s="549"/>
      <c r="T185" s="549"/>
      <c r="U185" s="549"/>
      <c r="V185" s="549"/>
      <c r="W185" s="549"/>
      <c r="X185" s="549"/>
      <c r="Y185" s="349"/>
    </row>
    <row r="186" spans="1:25" ht="11.25" customHeight="1" x14ac:dyDescent="0.2">
      <c r="A186" s="337"/>
      <c r="B186" s="337"/>
      <c r="C186" s="337"/>
      <c r="D186" s="337"/>
      <c r="E186" s="317"/>
      <c r="F186" s="522"/>
      <c r="G186" s="522"/>
      <c r="H186" s="522"/>
      <c r="I186" s="522"/>
      <c r="J186" s="522"/>
      <c r="K186" s="522"/>
      <c r="L186" s="522"/>
      <c r="M186" s="522"/>
      <c r="N186" s="522"/>
      <c r="O186" s="549"/>
      <c r="P186" s="539"/>
      <c r="Q186" s="522"/>
      <c r="R186" s="549"/>
      <c r="S186" s="549"/>
      <c r="T186" s="549"/>
      <c r="U186" s="549"/>
      <c r="V186" s="549"/>
      <c r="W186" s="549"/>
      <c r="X186" s="549"/>
      <c r="Y186" s="349"/>
    </row>
    <row r="187" spans="1:25" ht="11.25" customHeight="1" x14ac:dyDescent="0.2">
      <c r="A187" s="337"/>
      <c r="B187" s="337"/>
      <c r="C187" s="337"/>
      <c r="D187" s="337"/>
      <c r="E187" s="317"/>
      <c r="F187" s="522"/>
      <c r="G187" s="522"/>
      <c r="H187" s="522"/>
      <c r="I187" s="522"/>
      <c r="J187" s="522"/>
      <c r="K187" s="522"/>
      <c r="L187" s="522"/>
      <c r="M187" s="522"/>
      <c r="N187" s="522"/>
      <c r="O187" s="549"/>
      <c r="P187" s="539"/>
      <c r="Q187" s="522"/>
      <c r="R187" s="549"/>
      <c r="S187" s="549"/>
      <c r="T187" s="549"/>
      <c r="U187" s="549"/>
      <c r="V187" s="549"/>
      <c r="W187" s="549"/>
      <c r="X187" s="549"/>
      <c r="Y187" s="349"/>
    </row>
    <row r="188" spans="1:25" ht="11.25" customHeight="1" x14ac:dyDescent="0.2">
      <c r="A188" s="337"/>
      <c r="B188" s="337"/>
      <c r="C188" s="337"/>
      <c r="D188" s="337"/>
      <c r="E188" s="317"/>
      <c r="F188" s="522"/>
      <c r="G188" s="522"/>
      <c r="H188" s="522"/>
      <c r="I188" s="522"/>
      <c r="J188" s="522"/>
      <c r="K188" s="522"/>
      <c r="L188" s="522"/>
      <c r="M188" s="522"/>
      <c r="N188" s="522"/>
      <c r="O188" s="549"/>
      <c r="P188" s="539"/>
      <c r="Q188" s="522"/>
      <c r="R188" s="549"/>
      <c r="S188" s="549"/>
      <c r="T188" s="549"/>
      <c r="U188" s="549"/>
      <c r="V188" s="549"/>
      <c r="W188" s="549"/>
      <c r="X188" s="549"/>
      <c r="Y188" s="349"/>
    </row>
    <row r="189" spans="1:25" ht="11.25" customHeight="1" x14ac:dyDescent="0.2">
      <c r="A189" s="337"/>
      <c r="B189" s="337"/>
      <c r="C189" s="337"/>
      <c r="D189" s="337"/>
      <c r="E189" s="317"/>
      <c r="F189" s="522"/>
      <c r="G189" s="522"/>
      <c r="H189" s="522"/>
      <c r="I189" s="522"/>
      <c r="J189" s="522"/>
      <c r="K189" s="522"/>
      <c r="L189" s="522"/>
      <c r="M189" s="522"/>
      <c r="N189" s="522"/>
      <c r="O189" s="549"/>
      <c r="P189" s="539"/>
      <c r="Q189" s="522"/>
      <c r="R189" s="549"/>
      <c r="S189" s="549"/>
      <c r="T189" s="549"/>
      <c r="U189" s="549"/>
      <c r="V189" s="549"/>
      <c r="W189" s="549"/>
      <c r="X189" s="549"/>
      <c r="Y189" s="349"/>
    </row>
    <row r="190" spans="1:25" ht="11.25" customHeight="1" x14ac:dyDescent="0.2">
      <c r="A190" s="337"/>
      <c r="B190" s="337"/>
      <c r="C190" s="337"/>
      <c r="D190" s="337"/>
      <c r="E190" s="317"/>
      <c r="F190" s="522"/>
      <c r="G190" s="522"/>
      <c r="H190" s="522"/>
      <c r="I190" s="522"/>
      <c r="J190" s="522"/>
      <c r="K190" s="522"/>
      <c r="L190" s="522"/>
      <c r="M190" s="522"/>
      <c r="N190" s="522"/>
      <c r="O190" s="549"/>
      <c r="P190" s="539"/>
      <c r="Q190" s="522"/>
      <c r="R190" s="549"/>
      <c r="S190" s="549"/>
      <c r="T190" s="549"/>
      <c r="U190" s="549"/>
      <c r="V190" s="549"/>
      <c r="W190" s="549"/>
      <c r="X190" s="549"/>
      <c r="Y190" s="349"/>
    </row>
    <row r="191" spans="1:25" ht="11.25" customHeight="1" x14ac:dyDescent="0.2">
      <c r="A191" s="337"/>
      <c r="B191" s="337"/>
      <c r="C191" s="337"/>
      <c r="D191" s="346"/>
      <c r="E191" s="317"/>
      <c r="F191" s="522"/>
      <c r="G191" s="522"/>
      <c r="H191" s="522"/>
      <c r="I191" s="522"/>
      <c r="J191" s="522"/>
      <c r="K191" s="522"/>
      <c r="L191" s="522"/>
      <c r="M191" s="522"/>
      <c r="N191" s="522"/>
      <c r="O191" s="522"/>
      <c r="P191" s="528"/>
      <c r="Q191" s="522"/>
      <c r="R191" s="549"/>
      <c r="S191" s="549"/>
      <c r="T191" s="549"/>
      <c r="U191" s="549"/>
      <c r="V191" s="549"/>
      <c r="W191" s="549"/>
      <c r="X191" s="549"/>
      <c r="Y191" s="317"/>
    </row>
    <row r="192" spans="1:25" x14ac:dyDescent="0.2">
      <c r="A192" s="337"/>
      <c r="B192" s="337"/>
      <c r="C192" s="337"/>
      <c r="D192" s="346"/>
      <c r="E192" s="317"/>
      <c r="F192" s="522"/>
      <c r="G192" s="522"/>
      <c r="H192" s="522"/>
      <c r="I192" s="522"/>
      <c r="J192" s="522"/>
      <c r="K192" s="522"/>
      <c r="L192" s="522"/>
      <c r="M192" s="522"/>
      <c r="N192" s="522"/>
      <c r="O192" s="523"/>
      <c r="P192" s="528"/>
      <c r="Q192" s="522"/>
      <c r="R192" s="522"/>
      <c r="S192" s="522"/>
      <c r="T192" s="522"/>
      <c r="U192" s="523"/>
      <c r="V192" s="522"/>
      <c r="W192" s="522"/>
      <c r="X192" s="523"/>
      <c r="Y192" s="317"/>
    </row>
    <row r="195" spans="1:24" x14ac:dyDescent="0.2">
      <c r="A195" s="804"/>
      <c r="B195" s="804"/>
      <c r="C195" s="804"/>
      <c r="D195" s="804"/>
      <c r="E195" s="804"/>
      <c r="F195" s="804"/>
      <c r="G195" s="804"/>
      <c r="H195" s="804"/>
      <c r="I195" s="804"/>
      <c r="J195" s="804"/>
      <c r="K195" s="804"/>
      <c r="L195" s="804"/>
      <c r="M195" s="804"/>
      <c r="N195" s="804"/>
      <c r="O195" s="804"/>
      <c r="P195" s="804"/>
      <c r="Q195" s="804"/>
      <c r="R195" s="804"/>
      <c r="S195" s="804"/>
      <c r="T195" s="804"/>
      <c r="U195" s="804"/>
      <c r="V195" s="804"/>
      <c r="W195" s="804"/>
      <c r="X195" s="804"/>
    </row>
  </sheetData>
  <sheetProtection password="EA9C" sheet="1" objects="1" scenarios="1"/>
  <mergeCells count="9">
    <mergeCell ref="U1:Y1"/>
    <mergeCell ref="A195:X195"/>
    <mergeCell ref="A48:Y48"/>
    <mergeCell ref="U2:Y2"/>
    <mergeCell ref="A6:D6"/>
    <mergeCell ref="A23:D23"/>
    <mergeCell ref="A32:D32"/>
    <mergeCell ref="A33:D33"/>
    <mergeCell ref="A40:D40"/>
  </mergeCells>
  <phoneticPr fontId="0" type="noConversion"/>
  <printOptions horizontalCentered="1"/>
  <pageMargins left="0.51" right="0.25" top="0.5" bottom="0" header="0.5" footer="0.5"/>
  <pageSetup orientation="landscape" r:id="rId1"/>
  <headerFooter alignWithMargins="0">
    <oddFooter>&amp;C&amp;1#&amp;"Calibri"&amp;10&amp;K000000Confidential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AA200"/>
  <sheetViews>
    <sheetView showGridLines="0" workbookViewId="0">
      <selection activeCell="F8" sqref="F8"/>
    </sheetView>
  </sheetViews>
  <sheetFormatPr defaultRowHeight="12.75" x14ac:dyDescent="0.2"/>
  <cols>
    <col min="1" max="1" width="6.7109375" style="265" customWidth="1"/>
    <col min="2" max="2" width="10.7109375" style="265" customWidth="1"/>
    <col min="3" max="3" width="4.7109375" style="265" customWidth="1"/>
    <col min="4" max="4" width="14.42578125" style="265" customWidth="1"/>
    <col min="5" max="5" width="0.85546875" style="265" customWidth="1"/>
    <col min="6" max="6" width="11.7109375" style="265" customWidth="1"/>
    <col min="7" max="8" width="0.85546875" style="265" customWidth="1"/>
    <col min="9" max="9" width="11.7109375" style="265" customWidth="1"/>
    <col min="10" max="11" width="0.85546875" style="265" customWidth="1"/>
    <col min="12" max="12" width="11.7109375" style="265" customWidth="1"/>
    <col min="13" max="14" width="0.85546875" style="265" customWidth="1"/>
    <col min="15" max="15" width="11.7109375" style="265" customWidth="1"/>
    <col min="16" max="17" width="0.85546875" style="265" customWidth="1"/>
    <col min="18" max="18" width="11.7109375" style="265" customWidth="1"/>
    <col min="19" max="20" width="0.85546875" style="265" customWidth="1"/>
    <col min="21" max="21" width="11.7109375" style="265" customWidth="1"/>
    <col min="22" max="23" width="0.85546875" style="265" customWidth="1"/>
    <col min="24" max="24" width="11.7109375" style="265" customWidth="1"/>
    <col min="25" max="25" width="0.85546875" style="265" customWidth="1"/>
    <col min="26" max="26" width="9.140625" style="265"/>
    <col min="27" max="27" width="9.28515625" style="265" bestFit="1" customWidth="1"/>
    <col min="28" max="16384" width="9.140625" style="265"/>
  </cols>
  <sheetData>
    <row r="1" spans="1:27" ht="14.1" customHeight="1" x14ac:dyDescent="0.2">
      <c r="A1" s="146" t="s">
        <v>0</v>
      </c>
      <c r="B1" s="146"/>
      <c r="C1" s="106" t="str">
        <f>'Report of (F-2)'!C3</f>
        <v/>
      </c>
      <c r="D1" s="106"/>
      <c r="E1" s="106"/>
      <c r="F1" s="106"/>
      <c r="G1" s="109"/>
      <c r="H1" s="109"/>
      <c r="I1" s="94"/>
      <c r="J1" s="53"/>
      <c r="K1" s="53"/>
      <c r="U1" s="760" t="s">
        <v>76</v>
      </c>
      <c r="V1" s="761"/>
      <c r="W1" s="761"/>
      <c r="X1" s="761"/>
      <c r="Y1" s="762"/>
    </row>
    <row r="2" spans="1:27" ht="14.1" customHeight="1" x14ac:dyDescent="0.2">
      <c r="A2" s="52"/>
      <c r="B2" s="52"/>
      <c r="C2" s="52"/>
      <c r="D2" s="52"/>
      <c r="E2" s="53"/>
      <c r="F2" s="53"/>
      <c r="G2" s="53"/>
      <c r="H2" s="53"/>
      <c r="I2" s="53"/>
      <c r="J2" s="53"/>
      <c r="K2" s="53"/>
      <c r="U2" s="763" t="str">
        <f>'Inside Cover'!B41</f>
        <v xml:space="preserve">December 31, </v>
      </c>
      <c r="V2" s="764"/>
      <c r="W2" s="764"/>
      <c r="X2" s="764"/>
      <c r="Y2" s="765"/>
    </row>
    <row r="3" spans="1:27" ht="12.75" customHeight="1" x14ac:dyDescent="0.2">
      <c r="A3" s="766" t="s">
        <v>359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</row>
    <row r="4" spans="1:27" ht="12.2" customHeight="1" x14ac:dyDescent="0.2">
      <c r="A4" s="52"/>
      <c r="B4" s="52"/>
      <c r="C4" s="52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27" ht="11.25" customHeight="1" x14ac:dyDescent="0.2">
      <c r="A5" s="228"/>
      <c r="B5" s="221"/>
      <c r="C5" s="221"/>
      <c r="D5" s="221"/>
      <c r="E5" s="76"/>
      <c r="F5" s="440"/>
      <c r="G5" s="466"/>
      <c r="H5" s="475"/>
      <c r="I5" s="440"/>
      <c r="J5" s="466"/>
      <c r="K5" s="475"/>
      <c r="L5" s="440"/>
      <c r="M5" s="466"/>
      <c r="N5" s="475"/>
      <c r="O5" s="440"/>
      <c r="P5" s="466"/>
      <c r="Q5" s="475"/>
      <c r="R5" s="440"/>
      <c r="S5" s="466"/>
      <c r="T5" s="475"/>
      <c r="U5" s="440"/>
      <c r="V5" s="466"/>
      <c r="W5" s="475"/>
      <c r="X5" s="440"/>
      <c r="Y5" s="78"/>
    </row>
    <row r="6" spans="1:27" ht="11.25" customHeight="1" x14ac:dyDescent="0.2">
      <c r="A6" s="325" t="s">
        <v>360</v>
      </c>
      <c r="B6" s="267"/>
      <c r="C6" s="226"/>
      <c r="D6" s="226"/>
      <c r="E6" s="64"/>
      <c r="F6" s="548"/>
      <c r="G6" s="551"/>
      <c r="H6" s="548"/>
      <c r="I6" s="548"/>
      <c r="J6" s="551"/>
      <c r="K6" s="548"/>
      <c r="L6" s="548"/>
      <c r="M6" s="551"/>
      <c r="N6" s="548"/>
      <c r="O6" s="548"/>
      <c r="P6" s="538"/>
      <c r="Q6" s="548"/>
      <c r="R6" s="548"/>
      <c r="S6" s="551"/>
      <c r="T6" s="548"/>
      <c r="U6" s="548"/>
      <c r="V6" s="551"/>
      <c r="W6" s="548"/>
      <c r="X6" s="548"/>
      <c r="Y6" s="563"/>
    </row>
    <row r="7" spans="1:27" ht="11.25" customHeight="1" x14ac:dyDescent="0.2">
      <c r="A7" s="318"/>
      <c r="B7" s="221"/>
      <c r="C7" s="221"/>
      <c r="D7" s="221"/>
      <c r="E7" s="76"/>
      <c r="F7" s="477"/>
      <c r="G7" s="447"/>
      <c r="H7" s="439"/>
      <c r="I7" s="477"/>
      <c r="J7" s="447"/>
      <c r="K7" s="439"/>
      <c r="L7" s="477"/>
      <c r="M7" s="447"/>
      <c r="N7" s="439"/>
      <c r="O7" s="477"/>
      <c r="P7" s="447"/>
      <c r="Q7" s="439"/>
      <c r="R7" s="477"/>
      <c r="S7" s="447"/>
      <c r="T7" s="439"/>
      <c r="U7" s="477"/>
      <c r="V7" s="447"/>
      <c r="W7" s="439"/>
      <c r="X7" s="477"/>
      <c r="Y7" s="63"/>
    </row>
    <row r="8" spans="1:27" ht="11.25" customHeight="1" x14ac:dyDescent="0.2">
      <c r="A8" s="336" t="s">
        <v>361</v>
      </c>
      <c r="B8" s="223"/>
      <c r="C8" s="223"/>
      <c r="D8" s="223"/>
      <c r="E8" s="261"/>
      <c r="F8" s="552"/>
      <c r="G8" s="553"/>
      <c r="H8" s="554"/>
      <c r="I8" s="552"/>
      <c r="J8" s="553"/>
      <c r="K8" s="554"/>
      <c r="L8" s="552"/>
      <c r="M8" s="553"/>
      <c r="N8" s="554"/>
      <c r="O8" s="552"/>
      <c r="P8" s="555"/>
      <c r="Q8" s="554"/>
      <c r="R8" s="552"/>
      <c r="S8" s="553"/>
      <c r="T8" s="554"/>
      <c r="U8" s="552"/>
      <c r="V8" s="553"/>
      <c r="W8" s="554"/>
      <c r="X8" s="552"/>
      <c r="Y8" s="157"/>
    </row>
    <row r="9" spans="1:27" ht="11.25" customHeight="1" x14ac:dyDescent="0.2">
      <c r="A9" s="336" t="s">
        <v>362</v>
      </c>
      <c r="B9" s="223"/>
      <c r="C9" s="223"/>
      <c r="D9" s="223"/>
      <c r="E9" s="261"/>
      <c r="F9" s="556"/>
      <c r="G9" s="553"/>
      <c r="H9" s="554"/>
      <c r="I9" s="556"/>
      <c r="J9" s="553"/>
      <c r="K9" s="554"/>
      <c r="L9" s="556"/>
      <c r="M9" s="553"/>
      <c r="N9" s="554"/>
      <c r="O9" s="556"/>
      <c r="P9" s="555"/>
      <c r="Q9" s="554"/>
      <c r="R9" s="556"/>
      <c r="S9" s="553"/>
      <c r="T9" s="554"/>
      <c r="U9" s="556"/>
      <c r="V9" s="553"/>
      <c r="W9" s="554"/>
      <c r="X9" s="556"/>
      <c r="Y9" s="157"/>
      <c r="AA9" s="354"/>
    </row>
    <row r="10" spans="1:27" ht="11.25" customHeight="1" x14ac:dyDescent="0.2">
      <c r="A10" s="325"/>
      <c r="B10" s="226"/>
      <c r="C10" s="226"/>
      <c r="D10" s="284"/>
      <c r="E10" s="285"/>
      <c r="F10" s="480"/>
      <c r="G10" s="557"/>
      <c r="H10" s="558"/>
      <c r="I10" s="480"/>
      <c r="J10" s="559"/>
      <c r="K10" s="480"/>
      <c r="L10" s="480"/>
      <c r="M10" s="559"/>
      <c r="N10" s="481"/>
      <c r="O10" s="510"/>
      <c r="P10" s="447"/>
      <c r="Q10" s="558"/>
      <c r="R10" s="480"/>
      <c r="S10" s="559"/>
      <c r="T10" s="480"/>
      <c r="U10" s="480"/>
      <c r="V10" s="559"/>
      <c r="W10" s="481"/>
      <c r="X10" s="510"/>
      <c r="Y10" s="63"/>
    </row>
    <row r="11" spans="1:27" ht="11.25" customHeight="1" x14ac:dyDescent="0.2">
      <c r="A11" s="319"/>
      <c r="B11" s="221"/>
      <c r="C11" s="221"/>
      <c r="D11" s="221"/>
      <c r="E11" s="7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77"/>
      <c r="Q11" s="87"/>
      <c r="R11" s="87"/>
      <c r="S11" s="87"/>
      <c r="T11" s="87"/>
      <c r="U11" s="87"/>
      <c r="V11" s="87"/>
      <c r="W11" s="87"/>
      <c r="X11" s="87"/>
      <c r="Y11" s="77"/>
    </row>
    <row r="12" spans="1:27" ht="11.25" customHeight="1" x14ac:dyDescent="0.2">
      <c r="A12" s="766" t="s">
        <v>363</v>
      </c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53"/>
    </row>
    <row r="13" spans="1:27" ht="12.2" customHeight="1" x14ac:dyDescent="0.2">
      <c r="A13" s="315"/>
      <c r="B13" s="52"/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pans="1:27" ht="11.25" customHeight="1" x14ac:dyDescent="0.2">
      <c r="A14" s="318"/>
      <c r="B14" s="221"/>
      <c r="C14" s="221"/>
      <c r="D14" s="271"/>
      <c r="E14" s="353"/>
      <c r="F14" s="560"/>
      <c r="G14" s="561"/>
      <c r="H14" s="562"/>
      <c r="I14" s="560"/>
      <c r="J14" s="561"/>
      <c r="K14" s="560"/>
      <c r="L14" s="560"/>
      <c r="M14" s="561"/>
      <c r="N14" s="560"/>
      <c r="O14" s="560"/>
      <c r="P14" s="466"/>
      <c r="Q14" s="562"/>
      <c r="R14" s="560"/>
      <c r="S14" s="561"/>
      <c r="T14" s="560"/>
      <c r="U14" s="560"/>
      <c r="V14" s="561"/>
      <c r="W14" s="560"/>
      <c r="X14" s="560"/>
      <c r="Y14" s="78"/>
    </row>
    <row r="15" spans="1:27" ht="11.25" customHeight="1" x14ac:dyDescent="0.2">
      <c r="A15" s="325" t="s">
        <v>364</v>
      </c>
      <c r="B15" s="267"/>
      <c r="C15" s="226"/>
      <c r="D15" s="226"/>
      <c r="E15" s="154"/>
      <c r="F15" s="504"/>
      <c r="G15" s="498"/>
      <c r="H15" s="499"/>
      <c r="I15" s="504"/>
      <c r="J15" s="498"/>
      <c r="K15" s="499"/>
      <c r="L15" s="504"/>
      <c r="M15" s="498"/>
      <c r="N15" s="499"/>
      <c r="O15" s="504"/>
      <c r="P15" s="563"/>
      <c r="Q15" s="499"/>
      <c r="R15" s="504"/>
      <c r="S15" s="498"/>
      <c r="T15" s="499"/>
      <c r="U15" s="504"/>
      <c r="V15" s="498"/>
      <c r="W15" s="499"/>
      <c r="X15" s="504"/>
      <c r="Y15" s="279"/>
    </row>
    <row r="16" spans="1:27" ht="11.25" customHeight="1" x14ac:dyDescent="0.2">
      <c r="A16" s="318"/>
      <c r="B16" s="221"/>
      <c r="C16" s="221"/>
      <c r="D16" s="221"/>
      <c r="E16" s="76"/>
      <c r="F16" s="440"/>
      <c r="G16" s="466"/>
      <c r="H16" s="475"/>
      <c r="I16" s="440"/>
      <c r="J16" s="466"/>
      <c r="K16" s="475"/>
      <c r="L16" s="440"/>
      <c r="M16" s="466"/>
      <c r="N16" s="475"/>
      <c r="O16" s="440"/>
      <c r="P16" s="466"/>
      <c r="Q16" s="475"/>
      <c r="R16" s="440"/>
      <c r="S16" s="466"/>
      <c r="T16" s="475"/>
      <c r="U16" s="440"/>
      <c r="V16" s="466"/>
      <c r="W16" s="475"/>
      <c r="X16" s="440"/>
      <c r="Y16" s="63"/>
    </row>
    <row r="17" spans="1:25" ht="11.25" customHeight="1" x14ac:dyDescent="0.2">
      <c r="A17" s="336" t="s">
        <v>355</v>
      </c>
      <c r="B17" s="223"/>
      <c r="C17" s="223"/>
      <c r="D17" s="223"/>
      <c r="E17" s="261"/>
      <c r="F17" s="564"/>
      <c r="G17" s="559"/>
      <c r="H17" s="481"/>
      <c r="I17" s="564"/>
      <c r="J17" s="559"/>
      <c r="K17" s="481"/>
      <c r="L17" s="564"/>
      <c r="M17" s="559"/>
      <c r="N17" s="481"/>
      <c r="O17" s="564"/>
      <c r="P17" s="459"/>
      <c r="Q17" s="481"/>
      <c r="R17" s="564"/>
      <c r="S17" s="559"/>
      <c r="T17" s="481"/>
      <c r="U17" s="564"/>
      <c r="V17" s="559"/>
      <c r="W17" s="481"/>
      <c r="X17" s="564"/>
      <c r="Y17" s="157"/>
    </row>
    <row r="18" spans="1:25" ht="11.25" customHeight="1" x14ac:dyDescent="0.2">
      <c r="A18" s="336" t="s">
        <v>365</v>
      </c>
      <c r="B18" s="223"/>
      <c r="C18" s="223"/>
      <c r="D18" s="223"/>
      <c r="E18" s="261"/>
      <c r="F18" s="486"/>
      <c r="G18" s="559"/>
      <c r="H18" s="481"/>
      <c r="I18" s="486"/>
      <c r="J18" s="559"/>
      <c r="K18" s="481"/>
      <c r="L18" s="486"/>
      <c r="M18" s="559"/>
      <c r="N18" s="481"/>
      <c r="O18" s="486"/>
      <c r="P18" s="459"/>
      <c r="Q18" s="481"/>
      <c r="R18" s="486"/>
      <c r="S18" s="559"/>
      <c r="T18" s="481"/>
      <c r="U18" s="486"/>
      <c r="V18" s="559"/>
      <c r="W18" s="481"/>
      <c r="X18" s="486"/>
      <c r="Y18" s="157"/>
    </row>
    <row r="19" spans="1:25" ht="11.25" customHeight="1" x14ac:dyDescent="0.2">
      <c r="A19" s="336" t="s">
        <v>366</v>
      </c>
      <c r="B19" s="223"/>
      <c r="C19" s="223"/>
      <c r="D19" s="223"/>
      <c r="E19" s="261"/>
      <c r="F19" s="679"/>
      <c r="G19" s="559"/>
      <c r="H19" s="481"/>
      <c r="I19" s="486"/>
      <c r="J19" s="559"/>
      <c r="K19" s="481"/>
      <c r="L19" s="486"/>
      <c r="M19" s="559"/>
      <c r="N19" s="481"/>
      <c r="O19" s="486"/>
      <c r="P19" s="459"/>
      <c r="Q19" s="481"/>
      <c r="R19" s="486"/>
      <c r="S19" s="559"/>
      <c r="T19" s="481"/>
      <c r="U19" s="486"/>
      <c r="V19" s="559"/>
      <c r="W19" s="481"/>
      <c r="X19" s="486"/>
      <c r="Y19" s="157"/>
    </row>
    <row r="20" spans="1:25" ht="11.25" customHeight="1" x14ac:dyDescent="0.2">
      <c r="A20" s="336" t="s">
        <v>367</v>
      </c>
      <c r="B20" s="223"/>
      <c r="C20" s="223"/>
      <c r="D20" s="223"/>
      <c r="E20" s="261"/>
      <c r="F20" s="486"/>
      <c r="G20" s="559"/>
      <c r="H20" s="481"/>
      <c r="I20" s="486"/>
      <c r="J20" s="559"/>
      <c r="K20" s="481"/>
      <c r="L20" s="486"/>
      <c r="M20" s="559"/>
      <c r="N20" s="481"/>
      <c r="O20" s="486"/>
      <c r="P20" s="459"/>
      <c r="Q20" s="481"/>
      <c r="R20" s="486"/>
      <c r="S20" s="559"/>
      <c r="T20" s="481"/>
      <c r="U20" s="486"/>
      <c r="V20" s="559"/>
      <c r="W20" s="481"/>
      <c r="X20" s="486"/>
      <c r="Y20" s="157"/>
    </row>
    <row r="21" spans="1:25" ht="11.25" customHeight="1" x14ac:dyDescent="0.2">
      <c r="A21" s="325"/>
      <c r="B21" s="226"/>
      <c r="C21" s="226"/>
      <c r="D21" s="70"/>
      <c r="E21" s="285"/>
      <c r="F21" s="564"/>
      <c r="G21" s="557"/>
      <c r="H21" s="558"/>
      <c r="I21" s="564"/>
      <c r="J21" s="557"/>
      <c r="K21" s="564"/>
      <c r="L21" s="564"/>
      <c r="M21" s="557"/>
      <c r="N21" s="558"/>
      <c r="O21" s="565"/>
      <c r="P21" s="468"/>
      <c r="Q21" s="558"/>
      <c r="R21" s="564"/>
      <c r="S21" s="557"/>
      <c r="T21" s="564"/>
      <c r="U21" s="564"/>
      <c r="V21" s="557"/>
      <c r="W21" s="558"/>
      <c r="X21" s="565"/>
      <c r="Y21" s="93"/>
    </row>
    <row r="22" spans="1:25" ht="11.25" customHeight="1" x14ac:dyDescent="0.2">
      <c r="A22" s="337"/>
      <c r="B22" s="223"/>
      <c r="C22" s="223"/>
      <c r="D22" s="223"/>
      <c r="E22" s="62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283"/>
      <c r="Q22" s="86"/>
      <c r="R22" s="86"/>
      <c r="S22" s="86"/>
      <c r="T22" s="86"/>
      <c r="U22" s="86"/>
      <c r="V22" s="86"/>
      <c r="W22" s="86"/>
      <c r="X22" s="86"/>
      <c r="Y22" s="283"/>
    </row>
    <row r="23" spans="1:25" ht="11.25" customHeight="1" x14ac:dyDescent="0.2">
      <c r="A23" s="766" t="s">
        <v>368</v>
      </c>
      <c r="B23" s="766"/>
      <c r="C23" s="766"/>
      <c r="D23" s="766"/>
      <c r="E23" s="766"/>
      <c r="F23" s="766"/>
      <c r="G23" s="766"/>
      <c r="H23" s="766"/>
      <c r="I23" s="766"/>
      <c r="J23" s="766"/>
      <c r="K23" s="766"/>
      <c r="L23" s="766"/>
      <c r="M23" s="766"/>
      <c r="N23" s="766"/>
      <c r="O23" s="766"/>
      <c r="P23" s="766"/>
      <c r="Q23" s="766"/>
      <c r="R23" s="766"/>
      <c r="S23" s="766"/>
      <c r="T23" s="766"/>
      <c r="U23" s="766"/>
      <c r="V23" s="766"/>
      <c r="W23" s="766"/>
      <c r="X23" s="766"/>
      <c r="Y23" s="53"/>
    </row>
    <row r="24" spans="1:25" ht="12.2" customHeight="1" x14ac:dyDescent="0.2">
      <c r="A24" s="315"/>
      <c r="B24" s="52"/>
      <c r="C24" s="52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ht="11.25" customHeight="1" x14ac:dyDescent="0.2">
      <c r="A25" s="318" t="s">
        <v>369</v>
      </c>
      <c r="B25" s="221"/>
      <c r="C25" s="221"/>
      <c r="D25" s="221"/>
      <c r="E25" s="77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78"/>
      <c r="Q25" s="241"/>
      <c r="R25" s="241"/>
      <c r="S25" s="241"/>
      <c r="T25" s="241"/>
      <c r="U25" s="241"/>
      <c r="V25" s="241"/>
      <c r="W25" s="241"/>
      <c r="X25" s="241"/>
      <c r="Y25" s="78"/>
    </row>
    <row r="26" spans="1:25" ht="11.25" customHeight="1" x14ac:dyDescent="0.2">
      <c r="A26" s="325" t="s">
        <v>370</v>
      </c>
      <c r="B26" s="267"/>
      <c r="C26" s="226"/>
      <c r="D26" s="226"/>
      <c r="E26" s="92"/>
      <c r="F26" s="243"/>
      <c r="G26" s="85"/>
      <c r="H26" s="85"/>
      <c r="I26" s="243"/>
      <c r="J26" s="85"/>
      <c r="K26" s="85"/>
      <c r="L26" s="243"/>
      <c r="M26" s="85"/>
      <c r="N26" s="85"/>
      <c r="O26" s="243"/>
      <c r="P26" s="279"/>
      <c r="Q26" s="85"/>
      <c r="R26" s="243"/>
      <c r="S26" s="85"/>
      <c r="T26" s="85"/>
      <c r="U26" s="243"/>
      <c r="V26" s="85"/>
      <c r="W26" s="85"/>
      <c r="X26" s="243"/>
      <c r="Y26" s="279"/>
    </row>
    <row r="27" spans="1:25" ht="11.25" customHeight="1" x14ac:dyDescent="0.2">
      <c r="A27" s="228"/>
      <c r="B27" s="221"/>
      <c r="C27" s="221"/>
      <c r="D27" s="221"/>
      <c r="E27" s="76"/>
      <c r="F27" s="440"/>
      <c r="G27" s="466"/>
      <c r="H27" s="475"/>
      <c r="I27" s="440"/>
      <c r="J27" s="466"/>
      <c r="K27" s="475"/>
      <c r="L27" s="440"/>
      <c r="M27" s="466"/>
      <c r="N27" s="475"/>
      <c r="O27" s="440"/>
      <c r="P27" s="466"/>
      <c r="Q27" s="475"/>
      <c r="R27" s="440"/>
      <c r="S27" s="466"/>
      <c r="T27" s="475"/>
      <c r="U27" s="440"/>
      <c r="V27" s="466"/>
      <c r="W27" s="475"/>
      <c r="X27" s="440"/>
      <c r="Y27" s="466"/>
    </row>
    <row r="28" spans="1:25" ht="11.25" customHeight="1" x14ac:dyDescent="0.2">
      <c r="A28" s="292" t="s">
        <v>371</v>
      </c>
      <c r="B28" s="223"/>
      <c r="C28" s="223"/>
      <c r="D28" s="223"/>
      <c r="E28" s="64"/>
      <c r="F28" s="566"/>
      <c r="G28" s="553"/>
      <c r="H28" s="567"/>
      <c r="I28" s="680"/>
      <c r="J28" s="553"/>
      <c r="K28" s="567"/>
      <c r="L28" s="566"/>
      <c r="M28" s="553"/>
      <c r="N28" s="567"/>
      <c r="O28" s="566"/>
      <c r="P28" s="553"/>
      <c r="Q28" s="567"/>
      <c r="R28" s="566"/>
      <c r="S28" s="553"/>
      <c r="T28" s="567"/>
      <c r="U28" s="566"/>
      <c r="V28" s="553"/>
      <c r="W28" s="567"/>
      <c r="X28" s="566"/>
      <c r="Y28" s="559"/>
    </row>
    <row r="29" spans="1:25" ht="11.25" customHeight="1" x14ac:dyDescent="0.2">
      <c r="A29" s="292" t="s">
        <v>372</v>
      </c>
      <c r="B29" s="223"/>
      <c r="C29" s="223"/>
      <c r="D29" s="223"/>
      <c r="E29" s="64"/>
      <c r="F29" s="556"/>
      <c r="G29" s="553"/>
      <c r="H29" s="567"/>
      <c r="I29" s="681"/>
      <c r="J29" s="553"/>
      <c r="K29" s="567"/>
      <c r="L29" s="556"/>
      <c r="M29" s="553"/>
      <c r="N29" s="567"/>
      <c r="O29" s="556"/>
      <c r="P29" s="553"/>
      <c r="Q29" s="567"/>
      <c r="R29" s="556"/>
      <c r="S29" s="553"/>
      <c r="T29" s="567"/>
      <c r="U29" s="556"/>
      <c r="V29" s="553"/>
      <c r="W29" s="567"/>
      <c r="X29" s="556"/>
      <c r="Y29" s="559"/>
    </row>
    <row r="30" spans="1:25" ht="11.25" customHeight="1" x14ac:dyDescent="0.2">
      <c r="A30" s="292" t="s">
        <v>373</v>
      </c>
      <c r="B30" s="223"/>
      <c r="C30" s="223"/>
      <c r="D30" s="223"/>
      <c r="E30" s="64"/>
      <c r="F30" s="556"/>
      <c r="G30" s="553"/>
      <c r="H30" s="567"/>
      <c r="I30" s="681"/>
      <c r="J30" s="553"/>
      <c r="K30" s="567"/>
      <c r="L30" s="556"/>
      <c r="M30" s="553"/>
      <c r="N30" s="567"/>
      <c r="O30" s="556"/>
      <c r="P30" s="553"/>
      <c r="Q30" s="567"/>
      <c r="R30" s="556"/>
      <c r="S30" s="553"/>
      <c r="T30" s="567"/>
      <c r="U30" s="556"/>
      <c r="V30" s="553"/>
      <c r="W30" s="567"/>
      <c r="X30" s="556"/>
      <c r="Y30" s="559"/>
    </row>
    <row r="31" spans="1:25" ht="11.25" customHeight="1" x14ac:dyDescent="0.2">
      <c r="A31" s="292" t="s">
        <v>374</v>
      </c>
      <c r="B31" s="223"/>
      <c r="C31" s="223"/>
      <c r="D31" s="223"/>
      <c r="E31" s="64"/>
      <c r="F31" s="678"/>
      <c r="G31" s="553"/>
      <c r="H31" s="567"/>
      <c r="I31" s="679"/>
      <c r="J31" s="553"/>
      <c r="K31" s="567"/>
      <c r="L31" s="556"/>
      <c r="M31" s="553"/>
      <c r="N31" s="567"/>
      <c r="O31" s="556"/>
      <c r="P31" s="553"/>
      <c r="Q31" s="567"/>
      <c r="R31" s="556"/>
      <c r="S31" s="553"/>
      <c r="T31" s="567"/>
      <c r="U31" s="556"/>
      <c r="V31" s="553"/>
      <c r="W31" s="567"/>
      <c r="X31" s="556"/>
      <c r="Y31" s="559"/>
    </row>
    <row r="32" spans="1:25" ht="11.25" customHeight="1" x14ac:dyDescent="0.2">
      <c r="A32" s="634"/>
      <c r="B32" s="503"/>
      <c r="C32" s="503"/>
      <c r="D32" s="503"/>
      <c r="E32" s="64"/>
      <c r="F32" s="556"/>
      <c r="G32" s="568"/>
      <c r="H32" s="567"/>
      <c r="I32" s="556"/>
      <c r="J32" s="568"/>
      <c r="K32" s="567"/>
      <c r="L32" s="556"/>
      <c r="M32" s="568"/>
      <c r="N32" s="567"/>
      <c r="O32" s="556"/>
      <c r="P32" s="568"/>
      <c r="Q32" s="567"/>
      <c r="R32" s="556"/>
      <c r="S32" s="568"/>
      <c r="T32" s="567"/>
      <c r="U32" s="556"/>
      <c r="V32" s="568"/>
      <c r="W32" s="567"/>
      <c r="X32" s="556"/>
      <c r="Y32" s="569"/>
    </row>
    <row r="33" spans="1:25" ht="11.25" customHeight="1" x14ac:dyDescent="0.2">
      <c r="A33" s="635"/>
      <c r="B33" s="470"/>
      <c r="C33" s="470"/>
      <c r="D33" s="470"/>
      <c r="E33" s="64"/>
      <c r="F33" s="556"/>
      <c r="G33" s="553"/>
      <c r="H33" s="567"/>
      <c r="I33" s="556"/>
      <c r="J33" s="553"/>
      <c r="K33" s="567"/>
      <c r="L33" s="556"/>
      <c r="M33" s="553"/>
      <c r="N33" s="567"/>
      <c r="O33" s="556"/>
      <c r="P33" s="553"/>
      <c r="Q33" s="567"/>
      <c r="R33" s="556"/>
      <c r="S33" s="553"/>
      <c r="T33" s="567"/>
      <c r="U33" s="556"/>
      <c r="V33" s="553"/>
      <c r="W33" s="567"/>
      <c r="X33" s="556"/>
      <c r="Y33" s="559"/>
    </row>
    <row r="34" spans="1:25" ht="11.25" customHeight="1" x14ac:dyDescent="0.2">
      <c r="A34" s="292" t="s">
        <v>459</v>
      </c>
      <c r="B34" s="223"/>
      <c r="C34" s="223"/>
      <c r="D34" s="223"/>
      <c r="E34" s="64"/>
      <c r="F34" s="570"/>
      <c r="G34" s="553"/>
      <c r="H34" s="567"/>
      <c r="I34" s="570"/>
      <c r="J34" s="553"/>
      <c r="K34" s="567"/>
      <c r="L34" s="570"/>
      <c r="M34" s="553"/>
      <c r="N34" s="567"/>
      <c r="O34" s="570"/>
      <c r="P34" s="553"/>
      <c r="Q34" s="567"/>
      <c r="R34" s="570"/>
      <c r="S34" s="553"/>
      <c r="T34" s="567"/>
      <c r="U34" s="570"/>
      <c r="V34" s="553"/>
      <c r="W34" s="567"/>
      <c r="X34" s="570"/>
      <c r="Y34" s="559"/>
    </row>
    <row r="35" spans="1:25" ht="11.25" customHeight="1" x14ac:dyDescent="0.2">
      <c r="A35" s="292"/>
      <c r="B35" s="289" t="s">
        <v>458</v>
      </c>
      <c r="C35" s="223"/>
      <c r="D35" s="507"/>
      <c r="E35" s="64"/>
      <c r="F35" s="571"/>
      <c r="G35" s="553"/>
      <c r="H35" s="567"/>
      <c r="I35" s="571"/>
      <c r="J35" s="553"/>
      <c r="K35" s="567"/>
      <c r="L35" s="571"/>
      <c r="M35" s="553"/>
      <c r="N35" s="567"/>
      <c r="O35" s="571"/>
      <c r="P35" s="553"/>
      <c r="Q35" s="567"/>
      <c r="R35" s="571"/>
      <c r="S35" s="553"/>
      <c r="T35" s="567"/>
      <c r="U35" s="571"/>
      <c r="V35" s="553"/>
      <c r="W35" s="567"/>
      <c r="X35" s="571"/>
      <c r="Y35" s="559"/>
    </row>
    <row r="36" spans="1:25" ht="11.25" customHeight="1" x14ac:dyDescent="0.2">
      <c r="A36" s="292" t="s">
        <v>461</v>
      </c>
      <c r="B36" s="223"/>
      <c r="C36" s="223"/>
      <c r="D36" s="223"/>
      <c r="E36" s="64"/>
      <c r="F36" s="570"/>
      <c r="G36" s="553"/>
      <c r="H36" s="567"/>
      <c r="I36" s="570"/>
      <c r="J36" s="553"/>
      <c r="K36" s="567"/>
      <c r="L36" s="570"/>
      <c r="M36" s="553"/>
      <c r="N36" s="567"/>
      <c r="O36" s="570"/>
      <c r="P36" s="553"/>
      <c r="Q36" s="567"/>
      <c r="R36" s="570"/>
      <c r="S36" s="553"/>
      <c r="T36" s="567"/>
      <c r="U36" s="570"/>
      <c r="V36" s="553"/>
      <c r="W36" s="567"/>
      <c r="X36" s="570"/>
      <c r="Y36" s="559"/>
    </row>
    <row r="37" spans="1:25" ht="11.25" customHeight="1" x14ac:dyDescent="0.2">
      <c r="A37" s="292"/>
      <c r="B37" s="289" t="s">
        <v>460</v>
      </c>
      <c r="C37" s="223"/>
      <c r="D37" s="507"/>
      <c r="E37" s="64"/>
      <c r="F37" s="566"/>
      <c r="G37" s="553"/>
      <c r="H37" s="567"/>
      <c r="I37" s="566"/>
      <c r="J37" s="553"/>
      <c r="K37" s="567"/>
      <c r="L37" s="566"/>
      <c r="M37" s="553"/>
      <c r="N37" s="567"/>
      <c r="O37" s="566"/>
      <c r="P37" s="553"/>
      <c r="Q37" s="567"/>
      <c r="R37" s="566"/>
      <c r="S37" s="553"/>
      <c r="T37" s="567"/>
      <c r="U37" s="566"/>
      <c r="V37" s="553"/>
      <c r="W37" s="567"/>
      <c r="X37" s="566"/>
      <c r="Y37" s="559"/>
    </row>
    <row r="38" spans="1:25" ht="11.25" customHeight="1" x14ac:dyDescent="0.2">
      <c r="A38" s="634"/>
      <c r="B38" s="503"/>
      <c r="C38" s="503"/>
      <c r="D38" s="503"/>
      <c r="E38" s="64"/>
      <c r="F38" s="566"/>
      <c r="G38" s="553"/>
      <c r="H38" s="567"/>
      <c r="I38" s="566"/>
      <c r="J38" s="553"/>
      <c r="K38" s="567"/>
      <c r="L38" s="566"/>
      <c r="M38" s="553"/>
      <c r="N38" s="567"/>
      <c r="O38" s="566"/>
      <c r="P38" s="553"/>
      <c r="Q38" s="567"/>
      <c r="R38" s="566"/>
      <c r="S38" s="553"/>
      <c r="T38" s="567"/>
      <c r="U38" s="566"/>
      <c r="V38" s="553"/>
      <c r="W38" s="567"/>
      <c r="X38" s="566"/>
      <c r="Y38" s="559"/>
    </row>
    <row r="39" spans="1:25" ht="11.25" customHeight="1" x14ac:dyDescent="0.2">
      <c r="A39" s="292" t="s">
        <v>462</v>
      </c>
      <c r="B39" s="223"/>
      <c r="C39" s="223"/>
      <c r="D39" s="66"/>
      <c r="E39" s="64"/>
      <c r="F39" s="570"/>
      <c r="G39" s="553"/>
      <c r="H39" s="567"/>
      <c r="I39" s="570"/>
      <c r="J39" s="553"/>
      <c r="K39" s="567"/>
      <c r="L39" s="570"/>
      <c r="M39" s="553"/>
      <c r="N39" s="567"/>
      <c r="O39" s="570"/>
      <c r="P39" s="553"/>
      <c r="Q39" s="567"/>
      <c r="R39" s="570"/>
      <c r="S39" s="553"/>
      <c r="T39" s="567"/>
      <c r="U39" s="570"/>
      <c r="V39" s="553"/>
      <c r="W39" s="567"/>
      <c r="X39" s="570"/>
      <c r="Y39" s="559"/>
    </row>
    <row r="40" spans="1:25" ht="11.25" customHeight="1" x14ac:dyDescent="0.2">
      <c r="A40" s="292"/>
      <c r="B40" s="289" t="s">
        <v>460</v>
      </c>
      <c r="C40" s="223"/>
      <c r="D40" s="223"/>
      <c r="E40" s="64"/>
      <c r="F40" s="566"/>
      <c r="G40" s="553"/>
      <c r="H40" s="567"/>
      <c r="I40" s="566"/>
      <c r="J40" s="553"/>
      <c r="K40" s="567"/>
      <c r="L40" s="566"/>
      <c r="M40" s="553"/>
      <c r="N40" s="567"/>
      <c r="O40" s="566"/>
      <c r="P40" s="553"/>
      <c r="Q40" s="567"/>
      <c r="R40" s="566"/>
      <c r="S40" s="553"/>
      <c r="T40" s="567"/>
      <c r="U40" s="566"/>
      <c r="V40" s="553"/>
      <c r="W40" s="567"/>
      <c r="X40" s="566"/>
      <c r="Y40" s="559"/>
    </row>
    <row r="41" spans="1:25" ht="11.25" customHeight="1" x14ac:dyDescent="0.2">
      <c r="A41" s="634"/>
      <c r="B41" s="503"/>
      <c r="C41" s="503"/>
      <c r="D41" s="503"/>
      <c r="E41" s="64"/>
      <c r="F41" s="566"/>
      <c r="G41" s="553"/>
      <c r="H41" s="567"/>
      <c r="I41" s="566"/>
      <c r="J41" s="553"/>
      <c r="K41" s="567"/>
      <c r="L41" s="566"/>
      <c r="M41" s="553"/>
      <c r="N41" s="567"/>
      <c r="O41" s="566"/>
      <c r="P41" s="553"/>
      <c r="Q41" s="567"/>
      <c r="R41" s="566"/>
      <c r="S41" s="553"/>
      <c r="T41" s="567"/>
      <c r="U41" s="566"/>
      <c r="V41" s="553"/>
      <c r="W41" s="567"/>
      <c r="X41" s="566"/>
      <c r="Y41" s="559"/>
    </row>
    <row r="42" spans="1:25" ht="11.25" customHeight="1" x14ac:dyDescent="0.2">
      <c r="A42" s="634"/>
      <c r="B42" s="503"/>
      <c r="C42" s="503"/>
      <c r="D42" s="503"/>
      <c r="E42" s="64"/>
      <c r="F42" s="566"/>
      <c r="G42" s="553"/>
      <c r="H42" s="567"/>
      <c r="I42" s="566"/>
      <c r="J42" s="553"/>
      <c r="K42" s="567"/>
      <c r="L42" s="566"/>
      <c r="M42" s="553"/>
      <c r="N42" s="567"/>
      <c r="O42" s="566"/>
      <c r="P42" s="553"/>
      <c r="Q42" s="567"/>
      <c r="R42" s="566"/>
      <c r="S42" s="553"/>
      <c r="T42" s="567"/>
      <c r="U42" s="566"/>
      <c r="V42" s="553"/>
      <c r="W42" s="567"/>
      <c r="X42" s="566"/>
      <c r="Y42" s="559"/>
    </row>
    <row r="43" spans="1:25" ht="11.25" customHeight="1" x14ac:dyDescent="0.2">
      <c r="A43" s="292" t="s">
        <v>463</v>
      </c>
      <c r="B43" s="223"/>
      <c r="C43" s="223"/>
      <c r="D43" s="66"/>
      <c r="E43" s="64"/>
      <c r="F43" s="480"/>
      <c r="G43" s="559"/>
      <c r="H43" s="439"/>
      <c r="I43" s="480"/>
      <c r="J43" s="559"/>
      <c r="K43" s="439"/>
      <c r="L43" s="480"/>
      <c r="M43" s="559"/>
      <c r="N43" s="439"/>
      <c r="O43" s="480"/>
      <c r="P43" s="559"/>
      <c r="Q43" s="439"/>
      <c r="R43" s="480"/>
      <c r="S43" s="559"/>
      <c r="T43" s="439"/>
      <c r="U43" s="480"/>
      <c r="V43" s="559"/>
      <c r="W43" s="439"/>
      <c r="X43" s="480"/>
      <c r="Y43" s="559"/>
    </row>
    <row r="44" spans="1:25" ht="11.25" customHeight="1" x14ac:dyDescent="0.2">
      <c r="A44" s="79"/>
      <c r="B44" s="289" t="s">
        <v>464</v>
      </c>
      <c r="C44" s="223"/>
      <c r="D44" s="148"/>
      <c r="E44" s="64"/>
      <c r="F44" s="564"/>
      <c r="G44" s="559"/>
      <c r="H44" s="439"/>
      <c r="I44" s="564"/>
      <c r="J44" s="559"/>
      <c r="K44" s="439"/>
      <c r="L44" s="564"/>
      <c r="M44" s="559"/>
      <c r="N44" s="439"/>
      <c r="O44" s="564"/>
      <c r="P44" s="559"/>
      <c r="Q44" s="439"/>
      <c r="R44" s="564"/>
      <c r="S44" s="559"/>
      <c r="T44" s="439"/>
      <c r="U44" s="564"/>
      <c r="V44" s="559"/>
      <c r="W44" s="439"/>
      <c r="X44" s="564"/>
      <c r="Y44" s="559"/>
    </row>
    <row r="45" spans="1:25" ht="11.25" customHeight="1" x14ac:dyDescent="0.2">
      <c r="A45" s="467"/>
      <c r="B45" s="503"/>
      <c r="C45" s="503"/>
      <c r="D45" s="503"/>
      <c r="E45" s="64"/>
      <c r="F45" s="564"/>
      <c r="G45" s="559"/>
      <c r="H45" s="439"/>
      <c r="I45" s="564"/>
      <c r="J45" s="559"/>
      <c r="K45" s="439"/>
      <c r="L45" s="564"/>
      <c r="M45" s="559"/>
      <c r="N45" s="439"/>
      <c r="O45" s="564"/>
      <c r="P45" s="559"/>
      <c r="Q45" s="439"/>
      <c r="R45" s="564"/>
      <c r="S45" s="559"/>
      <c r="T45" s="439"/>
      <c r="U45" s="564"/>
      <c r="V45" s="559"/>
      <c r="W45" s="439"/>
      <c r="X45" s="564"/>
      <c r="Y45" s="559"/>
    </row>
    <row r="46" spans="1:25" ht="11.25" customHeight="1" x14ac:dyDescent="0.2">
      <c r="A46" s="467"/>
      <c r="B46" s="503"/>
      <c r="C46" s="503"/>
      <c r="D46" s="503"/>
      <c r="E46" s="91"/>
      <c r="F46" s="564"/>
      <c r="G46" s="557"/>
      <c r="H46" s="482"/>
      <c r="I46" s="564"/>
      <c r="J46" s="557"/>
      <c r="K46" s="482"/>
      <c r="L46" s="564"/>
      <c r="M46" s="557"/>
      <c r="N46" s="482"/>
      <c r="O46" s="564"/>
      <c r="P46" s="557"/>
      <c r="Q46" s="482"/>
      <c r="R46" s="564"/>
      <c r="S46" s="557"/>
      <c r="T46" s="482"/>
      <c r="U46" s="564"/>
      <c r="V46" s="557"/>
      <c r="W46" s="482"/>
      <c r="X46" s="564"/>
      <c r="Y46" s="557"/>
    </row>
    <row r="47" spans="1:25" ht="11.25" customHeight="1" x14ac:dyDescent="0.2">
      <c r="A47" s="79"/>
      <c r="B47" s="223" t="s">
        <v>375</v>
      </c>
      <c r="C47" s="223"/>
      <c r="D47" s="66"/>
      <c r="E47" s="62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77"/>
      <c r="Q47" s="253"/>
      <c r="R47" s="220"/>
      <c r="S47" s="220"/>
      <c r="T47" s="220"/>
      <c r="U47" s="220"/>
      <c r="V47" s="220"/>
      <c r="W47" s="220"/>
      <c r="X47" s="220"/>
      <c r="Y47" s="63"/>
    </row>
    <row r="48" spans="1:25" ht="11.25" customHeight="1" x14ac:dyDescent="0.2">
      <c r="A48" s="79"/>
      <c r="C48" s="223"/>
      <c r="D48" s="66"/>
      <c r="E48" s="62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62"/>
      <c r="Q48" s="220"/>
      <c r="R48" s="368"/>
      <c r="S48" s="220"/>
      <c r="T48" s="220"/>
      <c r="U48" s="220"/>
      <c r="V48" s="220"/>
      <c r="W48" s="220"/>
      <c r="X48" s="220"/>
      <c r="Y48" s="63"/>
    </row>
    <row r="49" spans="1:25" ht="11.25" customHeight="1" x14ac:dyDescent="0.2">
      <c r="A49" s="811" t="s">
        <v>504</v>
      </c>
      <c r="B49" s="812"/>
      <c r="C49" s="812"/>
      <c r="D49" s="812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2"/>
      <c r="P49" s="812"/>
      <c r="Q49" s="812"/>
      <c r="R49" s="812"/>
      <c r="S49" s="812"/>
      <c r="T49" s="812"/>
      <c r="U49" s="812"/>
      <c r="V49" s="812"/>
      <c r="W49" s="812"/>
      <c r="X49" s="812"/>
      <c r="Y49" s="813"/>
    </row>
    <row r="50" spans="1:25" ht="11.25" customHeight="1" x14ac:dyDescent="0.2">
      <c r="A50" s="314"/>
      <c r="B50" s="314"/>
      <c r="C50" s="109"/>
      <c r="D50" s="109"/>
      <c r="E50" s="109"/>
      <c r="F50" s="109"/>
      <c r="G50" s="109"/>
      <c r="H50" s="109"/>
      <c r="J50" s="109"/>
      <c r="K50" s="109"/>
      <c r="U50" s="109"/>
      <c r="V50" s="603"/>
      <c r="W50" s="109"/>
      <c r="X50" s="109"/>
      <c r="Y50" s="109"/>
    </row>
    <row r="51" spans="1:25" ht="14.1" customHeight="1" x14ac:dyDescent="0.2">
      <c r="B51" s="603"/>
      <c r="C51" s="603"/>
      <c r="D51" s="603"/>
      <c r="E51" s="603"/>
      <c r="F51" s="603"/>
      <c r="G51" s="603"/>
      <c r="H51" s="603"/>
      <c r="I51" s="603"/>
      <c r="J51" s="603"/>
      <c r="K51" s="603"/>
      <c r="L51" s="603"/>
      <c r="M51" s="603"/>
      <c r="N51" s="603"/>
      <c r="O51" s="603"/>
      <c r="P51" s="603"/>
      <c r="Q51" s="603"/>
      <c r="R51" s="603"/>
      <c r="S51" s="603"/>
      <c r="T51" s="603"/>
      <c r="U51" s="603"/>
      <c r="V51" s="603"/>
      <c r="W51" s="603"/>
      <c r="X51" s="603"/>
      <c r="Y51" s="603"/>
    </row>
    <row r="52" spans="1:25" ht="14.1" customHeight="1" x14ac:dyDescent="0.2">
      <c r="A52" s="287"/>
      <c r="B52" s="287"/>
      <c r="C52" s="287"/>
      <c r="D52" s="287"/>
      <c r="E52" s="109"/>
      <c r="F52" s="109"/>
      <c r="G52" s="109"/>
      <c r="H52" s="109"/>
      <c r="I52" s="109"/>
      <c r="J52" s="109"/>
      <c r="K52" s="109"/>
      <c r="L52" s="109"/>
      <c r="M52" s="266"/>
      <c r="N52" s="109"/>
      <c r="O52" s="109"/>
      <c r="P52" s="109"/>
    </row>
    <row r="53" spans="1:25" ht="11.25" customHeight="1" x14ac:dyDescent="0.2">
      <c r="A53" s="287"/>
      <c r="B53" s="287"/>
      <c r="C53" s="287"/>
      <c r="D53" s="287"/>
      <c r="E53" s="109"/>
      <c r="G53" s="603"/>
      <c r="I53" s="603"/>
      <c r="J53" s="109"/>
      <c r="K53" s="109"/>
      <c r="L53" s="603"/>
      <c r="M53" s="109"/>
      <c r="N53" s="109"/>
      <c r="O53" s="109"/>
      <c r="P53" s="109"/>
    </row>
    <row r="54" spans="1:25" ht="12.2" customHeight="1" x14ac:dyDescent="0.2">
      <c r="A54" s="287"/>
      <c r="B54" s="287"/>
      <c r="C54" s="287"/>
      <c r="D54" s="287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</row>
    <row r="55" spans="1:25" ht="11.25" customHeight="1" x14ac:dyDescent="0.2">
      <c r="A55" s="223"/>
      <c r="B55" s="223"/>
      <c r="C55" s="223"/>
      <c r="D55" s="223"/>
      <c r="E55" s="62"/>
      <c r="F55" s="477"/>
      <c r="G55" s="508"/>
      <c r="H55" s="508"/>
      <c r="I55" s="477"/>
      <c r="J55" s="508"/>
      <c r="K55" s="508"/>
      <c r="L55" s="477"/>
      <c r="M55" s="508"/>
      <c r="N55" s="508"/>
      <c r="O55" s="477"/>
      <c r="P55" s="508"/>
      <c r="Q55" s="508"/>
      <c r="R55" s="477"/>
      <c r="S55" s="508"/>
      <c r="T55" s="508"/>
      <c r="U55" s="477"/>
      <c r="V55" s="508"/>
      <c r="W55" s="508"/>
      <c r="X55" s="477"/>
      <c r="Y55" s="508"/>
    </row>
    <row r="56" spans="1:25" ht="11.25" customHeight="1" x14ac:dyDescent="0.2">
      <c r="A56" s="337"/>
      <c r="B56" s="623"/>
      <c r="C56" s="223"/>
      <c r="D56" s="223"/>
      <c r="E56" s="62"/>
      <c r="F56" s="618"/>
      <c r="G56" s="618"/>
      <c r="H56" s="618"/>
      <c r="I56" s="618"/>
      <c r="J56" s="618"/>
      <c r="K56" s="618"/>
      <c r="L56" s="618"/>
      <c r="M56" s="480"/>
      <c r="N56" s="480"/>
      <c r="O56" s="618"/>
      <c r="P56" s="528"/>
      <c r="Q56" s="618"/>
      <c r="R56" s="618"/>
      <c r="S56" s="618"/>
      <c r="T56" s="618"/>
      <c r="U56" s="618"/>
      <c r="V56" s="618"/>
      <c r="W56" s="618"/>
      <c r="X56" s="618"/>
      <c r="Y56" s="624"/>
    </row>
    <row r="57" spans="1:25" ht="11.25" customHeight="1" x14ac:dyDescent="0.2">
      <c r="A57" s="337"/>
      <c r="B57" s="223"/>
      <c r="C57" s="223"/>
      <c r="D57" s="223"/>
      <c r="E57" s="62"/>
      <c r="F57" s="477"/>
      <c r="G57" s="508"/>
      <c r="H57" s="508"/>
      <c r="I57" s="477"/>
      <c r="J57" s="508"/>
      <c r="K57" s="508"/>
      <c r="L57" s="477"/>
      <c r="M57" s="508"/>
      <c r="N57" s="508"/>
      <c r="O57" s="477"/>
      <c r="P57" s="508"/>
      <c r="Q57" s="508"/>
      <c r="R57" s="477"/>
      <c r="S57" s="508"/>
      <c r="T57" s="508"/>
      <c r="U57" s="477"/>
      <c r="V57" s="508"/>
      <c r="W57" s="508"/>
      <c r="X57" s="477"/>
      <c r="Y57" s="508"/>
    </row>
    <row r="58" spans="1:25" ht="11.25" customHeight="1" x14ac:dyDescent="0.2">
      <c r="A58" s="337"/>
      <c r="B58" s="223"/>
      <c r="C58" s="223"/>
      <c r="D58" s="223"/>
      <c r="E58" s="220"/>
      <c r="F58" s="625"/>
      <c r="G58" s="570"/>
      <c r="H58" s="570"/>
      <c r="I58" s="625"/>
      <c r="J58" s="570"/>
      <c r="K58" s="570"/>
      <c r="L58" s="570"/>
      <c r="M58" s="570"/>
      <c r="N58" s="570"/>
      <c r="O58" s="625"/>
      <c r="P58" s="626"/>
      <c r="Q58" s="570"/>
      <c r="R58" s="625"/>
      <c r="S58" s="570"/>
      <c r="T58" s="570"/>
      <c r="U58" s="625"/>
      <c r="V58" s="570"/>
      <c r="W58" s="570"/>
      <c r="X58" s="625"/>
      <c r="Y58" s="627"/>
    </row>
    <row r="59" spans="1:25" ht="11.25" customHeight="1" x14ac:dyDescent="0.2">
      <c r="A59" s="337"/>
      <c r="B59" s="223"/>
      <c r="C59" s="223"/>
      <c r="D59" s="223"/>
      <c r="E59" s="220"/>
      <c r="F59" s="570"/>
      <c r="G59" s="570"/>
      <c r="H59" s="570"/>
      <c r="I59" s="570"/>
      <c r="J59" s="570"/>
      <c r="K59" s="570"/>
      <c r="L59" s="570"/>
      <c r="M59" s="570"/>
      <c r="N59" s="570"/>
      <c r="O59" s="570"/>
      <c r="P59" s="626"/>
      <c r="Q59" s="570"/>
      <c r="R59" s="570"/>
      <c r="S59" s="570"/>
      <c r="T59" s="570"/>
      <c r="U59" s="570"/>
      <c r="V59" s="570"/>
      <c r="W59" s="570"/>
      <c r="X59" s="570"/>
      <c r="Y59" s="627"/>
    </row>
    <row r="60" spans="1:25" ht="11.25" customHeight="1" x14ac:dyDescent="0.2">
      <c r="A60" s="337"/>
      <c r="B60" s="223"/>
      <c r="C60" s="223"/>
      <c r="D60" s="220"/>
      <c r="E60" s="220"/>
      <c r="F60" s="480"/>
      <c r="G60" s="480"/>
      <c r="H60" s="480"/>
      <c r="I60" s="480"/>
      <c r="J60" s="480"/>
      <c r="K60" s="480"/>
      <c r="L60" s="480"/>
      <c r="M60" s="480"/>
      <c r="N60" s="480"/>
      <c r="O60" s="510"/>
      <c r="P60" s="508"/>
      <c r="Q60" s="480"/>
      <c r="R60" s="480"/>
      <c r="S60" s="480"/>
      <c r="T60" s="480"/>
      <c r="U60" s="480"/>
      <c r="V60" s="480"/>
      <c r="W60" s="480"/>
      <c r="X60" s="510"/>
      <c r="Y60" s="508"/>
    </row>
    <row r="61" spans="1:25" ht="11.25" customHeight="1" x14ac:dyDescent="0.2">
      <c r="A61" s="337"/>
      <c r="B61" s="223"/>
      <c r="C61" s="223"/>
      <c r="D61" s="223"/>
      <c r="E61" s="62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62"/>
      <c r="Q61" s="86"/>
      <c r="R61" s="86"/>
      <c r="S61" s="86"/>
      <c r="T61" s="86"/>
      <c r="U61" s="86"/>
      <c r="V61" s="86"/>
      <c r="W61" s="86"/>
      <c r="X61" s="86"/>
      <c r="Y61" s="62"/>
    </row>
    <row r="62" spans="1:25" ht="11.25" customHeight="1" x14ac:dyDescent="0.2">
      <c r="A62" s="346"/>
      <c r="B62" s="287"/>
      <c r="C62" s="287"/>
      <c r="D62" s="287"/>
      <c r="E62" s="109"/>
      <c r="G62" s="603"/>
      <c r="I62" s="603"/>
      <c r="J62" s="109"/>
      <c r="K62" s="109"/>
      <c r="L62" s="603"/>
      <c r="M62" s="109"/>
      <c r="N62" s="109"/>
      <c r="O62" s="109"/>
      <c r="P62" s="109"/>
      <c r="Q62" s="603"/>
      <c r="R62" s="603"/>
      <c r="S62" s="109"/>
      <c r="T62" s="109"/>
      <c r="U62" s="109"/>
      <c r="V62" s="109"/>
      <c r="W62" s="109"/>
      <c r="X62" s="109"/>
      <c r="Y62" s="109"/>
    </row>
    <row r="63" spans="1:25" ht="12.2" customHeight="1" x14ac:dyDescent="0.2">
      <c r="A63" s="346"/>
      <c r="B63" s="287"/>
      <c r="C63" s="287"/>
      <c r="D63" s="287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spans="1:25" ht="11.25" customHeight="1" x14ac:dyDescent="0.2">
      <c r="A64" s="337"/>
      <c r="B64" s="223"/>
      <c r="C64" s="223"/>
      <c r="D64" s="242"/>
      <c r="E64" s="242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8"/>
      <c r="Q64" s="505"/>
      <c r="R64" s="505"/>
      <c r="S64" s="505"/>
      <c r="T64" s="505"/>
      <c r="U64" s="505"/>
      <c r="V64" s="505"/>
      <c r="W64" s="505"/>
      <c r="X64" s="505"/>
      <c r="Y64" s="62"/>
    </row>
    <row r="65" spans="1:25" ht="11.25" customHeight="1" x14ac:dyDescent="0.2">
      <c r="A65" s="337"/>
      <c r="B65" s="623"/>
      <c r="C65" s="223"/>
      <c r="D65" s="223"/>
      <c r="E65" s="86"/>
      <c r="F65" s="505"/>
      <c r="G65" s="477"/>
      <c r="H65" s="477"/>
      <c r="I65" s="505"/>
      <c r="J65" s="477"/>
      <c r="K65" s="477"/>
      <c r="L65" s="505"/>
      <c r="M65" s="477"/>
      <c r="N65" s="477"/>
      <c r="O65" s="505"/>
      <c r="P65" s="624"/>
      <c r="Q65" s="477"/>
      <c r="R65" s="505"/>
      <c r="S65" s="477"/>
      <c r="T65" s="477"/>
      <c r="U65" s="505"/>
      <c r="V65" s="477"/>
      <c r="W65" s="477"/>
      <c r="X65" s="505"/>
      <c r="Y65" s="224"/>
    </row>
    <row r="66" spans="1:25" ht="11.25" customHeight="1" x14ac:dyDescent="0.2">
      <c r="A66" s="337"/>
      <c r="B66" s="223"/>
      <c r="C66" s="223"/>
      <c r="D66" s="223"/>
      <c r="E66" s="62"/>
      <c r="F66" s="477"/>
      <c r="G66" s="508"/>
      <c r="H66" s="508"/>
      <c r="I66" s="477"/>
      <c r="J66" s="508"/>
      <c r="K66" s="508"/>
      <c r="L66" s="477"/>
      <c r="M66" s="508"/>
      <c r="N66" s="508"/>
      <c r="O66" s="477"/>
      <c r="P66" s="508"/>
      <c r="Q66" s="508"/>
      <c r="R66" s="477"/>
      <c r="S66" s="508"/>
      <c r="T66" s="508"/>
      <c r="U66" s="477"/>
      <c r="V66" s="508"/>
      <c r="W66" s="508"/>
      <c r="X66" s="477"/>
      <c r="Y66" s="62"/>
    </row>
    <row r="67" spans="1:25" ht="11.25" customHeight="1" x14ac:dyDescent="0.2">
      <c r="A67" s="337"/>
      <c r="B67" s="223"/>
      <c r="C67" s="223"/>
      <c r="D67" s="223"/>
      <c r="E67" s="220"/>
      <c r="F67" s="480"/>
      <c r="G67" s="480"/>
      <c r="H67" s="480"/>
      <c r="I67" s="480"/>
      <c r="J67" s="480"/>
      <c r="K67" s="480"/>
      <c r="L67" s="480"/>
      <c r="M67" s="480"/>
      <c r="N67" s="480"/>
      <c r="O67" s="480"/>
      <c r="P67" s="627"/>
      <c r="Q67" s="480"/>
      <c r="R67" s="480"/>
      <c r="S67" s="480"/>
      <c r="T67" s="480"/>
      <c r="U67" s="480"/>
      <c r="V67" s="480"/>
      <c r="W67" s="480"/>
      <c r="X67" s="480"/>
      <c r="Y67" s="283"/>
    </row>
    <row r="68" spans="1:25" ht="11.25" customHeight="1" x14ac:dyDescent="0.2">
      <c r="A68" s="337"/>
      <c r="B68" s="223"/>
      <c r="C68" s="223"/>
      <c r="D68" s="223"/>
      <c r="E68" s="220"/>
      <c r="F68" s="480"/>
      <c r="G68" s="480"/>
      <c r="H68" s="480"/>
      <c r="I68" s="480"/>
      <c r="J68" s="480"/>
      <c r="K68" s="480"/>
      <c r="L68" s="480"/>
      <c r="M68" s="480"/>
      <c r="N68" s="480"/>
      <c r="O68" s="480"/>
      <c r="P68" s="627"/>
      <c r="Q68" s="480"/>
      <c r="R68" s="480"/>
      <c r="S68" s="480"/>
      <c r="T68" s="480"/>
      <c r="U68" s="480"/>
      <c r="V68" s="480"/>
      <c r="W68" s="480"/>
      <c r="X68" s="480"/>
      <c r="Y68" s="283"/>
    </row>
    <row r="69" spans="1:25" ht="11.25" customHeight="1" x14ac:dyDescent="0.2">
      <c r="A69" s="337"/>
      <c r="B69" s="223"/>
      <c r="C69" s="223"/>
      <c r="D69" s="223"/>
      <c r="E69" s="220"/>
      <c r="F69" s="480"/>
      <c r="G69" s="480"/>
      <c r="H69" s="480"/>
      <c r="I69" s="480"/>
      <c r="J69" s="480"/>
      <c r="K69" s="480"/>
      <c r="L69" s="480"/>
      <c r="M69" s="480"/>
      <c r="N69" s="480"/>
      <c r="O69" s="480"/>
      <c r="P69" s="627"/>
      <c r="Q69" s="480"/>
      <c r="R69" s="480"/>
      <c r="S69" s="480"/>
      <c r="T69" s="480"/>
      <c r="U69" s="480"/>
      <c r="V69" s="480"/>
      <c r="W69" s="480"/>
      <c r="X69" s="480"/>
      <c r="Y69" s="283"/>
    </row>
    <row r="70" spans="1:25" ht="11.25" customHeight="1" x14ac:dyDescent="0.2">
      <c r="A70" s="337"/>
      <c r="B70" s="223"/>
      <c r="C70" s="223"/>
      <c r="D70" s="223"/>
      <c r="E70" s="220"/>
      <c r="F70" s="480"/>
      <c r="G70" s="480"/>
      <c r="H70" s="480"/>
      <c r="I70" s="480"/>
      <c r="J70" s="480"/>
      <c r="K70" s="480"/>
      <c r="L70" s="480"/>
      <c r="M70" s="480"/>
      <c r="N70" s="480"/>
      <c r="O70" s="480"/>
      <c r="P70" s="627"/>
      <c r="Q70" s="480"/>
      <c r="R70" s="480"/>
      <c r="S70" s="480"/>
      <c r="T70" s="480"/>
      <c r="U70" s="480"/>
      <c r="V70" s="480"/>
      <c r="W70" s="480"/>
      <c r="X70" s="480"/>
      <c r="Y70" s="283"/>
    </row>
    <row r="71" spans="1:25" ht="11.25" customHeight="1" x14ac:dyDescent="0.2">
      <c r="A71" s="337"/>
      <c r="B71" s="223"/>
      <c r="C71" s="223"/>
      <c r="D71" s="66"/>
      <c r="E71" s="220"/>
      <c r="F71" s="480"/>
      <c r="G71" s="480"/>
      <c r="H71" s="480"/>
      <c r="I71" s="480"/>
      <c r="J71" s="480"/>
      <c r="K71" s="480"/>
      <c r="L71" s="480"/>
      <c r="M71" s="480"/>
      <c r="N71" s="480"/>
      <c r="O71" s="510"/>
      <c r="P71" s="508"/>
      <c r="Q71" s="480"/>
      <c r="R71" s="480"/>
      <c r="S71" s="480"/>
      <c r="T71" s="480"/>
      <c r="U71" s="480"/>
      <c r="V71" s="480"/>
      <c r="W71" s="480"/>
      <c r="X71" s="510"/>
      <c r="Y71" s="62"/>
    </row>
    <row r="72" spans="1:25" ht="11.25" customHeight="1" x14ac:dyDescent="0.2">
      <c r="A72" s="337"/>
      <c r="B72" s="223"/>
      <c r="C72" s="223"/>
      <c r="D72" s="223"/>
      <c r="E72" s="62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283"/>
      <c r="Q72" s="86"/>
      <c r="R72" s="86"/>
      <c r="S72" s="86"/>
      <c r="T72" s="86"/>
      <c r="U72" s="86"/>
      <c r="V72" s="86"/>
      <c r="W72" s="86"/>
      <c r="X72" s="86"/>
      <c r="Y72" s="283"/>
    </row>
    <row r="73" spans="1:25" ht="11.25" customHeight="1" x14ac:dyDescent="0.2">
      <c r="A73" s="346"/>
      <c r="B73" s="287"/>
      <c r="C73" s="287"/>
      <c r="D73" s="287"/>
      <c r="E73" s="109"/>
      <c r="G73" s="603"/>
      <c r="I73" s="603"/>
      <c r="J73" s="109"/>
      <c r="K73" s="109"/>
      <c r="L73" s="603"/>
      <c r="M73" s="109"/>
      <c r="N73" s="109"/>
      <c r="O73" s="109"/>
      <c r="P73" s="109"/>
      <c r="Q73" s="603"/>
      <c r="R73" s="603"/>
      <c r="S73" s="109"/>
      <c r="T73" s="109"/>
      <c r="U73" s="109"/>
      <c r="V73" s="109"/>
      <c r="W73" s="109"/>
      <c r="X73" s="109"/>
      <c r="Y73" s="109"/>
    </row>
    <row r="74" spans="1:25" ht="12.2" customHeight="1" x14ac:dyDescent="0.2">
      <c r="A74" s="346"/>
      <c r="B74" s="287"/>
      <c r="C74" s="287"/>
      <c r="D74" s="287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spans="1:25" ht="11.25" customHeight="1" x14ac:dyDescent="0.2">
      <c r="A75" s="337"/>
      <c r="B75" s="223"/>
      <c r="C75" s="223"/>
      <c r="D75" s="223"/>
      <c r="E75" s="6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62"/>
      <c r="Q75" s="242"/>
      <c r="R75" s="242"/>
      <c r="S75" s="242"/>
      <c r="T75" s="242"/>
      <c r="U75" s="242"/>
      <c r="V75" s="242"/>
      <c r="W75" s="242"/>
      <c r="X75" s="242"/>
      <c r="Y75" s="62"/>
    </row>
    <row r="76" spans="1:25" ht="11.25" customHeight="1" x14ac:dyDescent="0.2">
      <c r="A76" s="337"/>
      <c r="B76" s="623"/>
      <c r="C76" s="223"/>
      <c r="D76" s="223"/>
      <c r="E76" s="62"/>
      <c r="F76" s="242"/>
      <c r="G76" s="86"/>
      <c r="H76" s="86"/>
      <c r="I76" s="242"/>
      <c r="J76" s="86"/>
      <c r="K76" s="86"/>
      <c r="L76" s="242"/>
      <c r="M76" s="86"/>
      <c r="N76" s="86"/>
      <c r="O76" s="242"/>
      <c r="P76" s="224"/>
      <c r="Q76" s="86"/>
      <c r="R76" s="242"/>
      <c r="S76" s="86"/>
      <c r="T76" s="86"/>
      <c r="U76" s="242"/>
      <c r="V76" s="86"/>
      <c r="W76" s="86"/>
      <c r="X76" s="242"/>
      <c r="Y76" s="224"/>
    </row>
    <row r="77" spans="1:25" ht="11.25" customHeight="1" x14ac:dyDescent="0.2">
      <c r="A77" s="223"/>
      <c r="B77" s="223"/>
      <c r="C77" s="223"/>
      <c r="D77" s="223"/>
      <c r="E77" s="62"/>
      <c r="F77" s="477"/>
      <c r="G77" s="508"/>
      <c r="H77" s="508"/>
      <c r="I77" s="477"/>
      <c r="J77" s="508"/>
      <c r="K77" s="508"/>
      <c r="L77" s="477"/>
      <c r="M77" s="508"/>
      <c r="N77" s="508"/>
      <c r="O77" s="477"/>
      <c r="P77" s="508"/>
      <c r="Q77" s="508"/>
      <c r="R77" s="477"/>
      <c r="S77" s="508"/>
      <c r="T77" s="508"/>
      <c r="U77" s="477"/>
      <c r="V77" s="508"/>
      <c r="W77" s="508"/>
      <c r="X77" s="477"/>
      <c r="Y77" s="508"/>
    </row>
    <row r="78" spans="1:25" ht="11.25" customHeight="1" x14ac:dyDescent="0.2">
      <c r="A78" s="289"/>
      <c r="B78" s="223"/>
      <c r="C78" s="223"/>
      <c r="D78" s="223"/>
      <c r="E78" s="62"/>
      <c r="F78" s="570"/>
      <c r="G78" s="570"/>
      <c r="H78" s="628"/>
      <c r="I78" s="570"/>
      <c r="J78" s="570"/>
      <c r="K78" s="628"/>
      <c r="L78" s="570"/>
      <c r="M78" s="570"/>
      <c r="N78" s="628"/>
      <c r="O78" s="570"/>
      <c r="P78" s="570"/>
      <c r="Q78" s="628"/>
      <c r="R78" s="570"/>
      <c r="S78" s="570"/>
      <c r="T78" s="628"/>
      <c r="U78" s="570"/>
      <c r="V78" s="570"/>
      <c r="W78" s="628"/>
      <c r="X78" s="570"/>
      <c r="Y78" s="480"/>
    </row>
    <row r="79" spans="1:25" ht="11.25" customHeight="1" x14ac:dyDescent="0.2">
      <c r="A79" s="289"/>
      <c r="B79" s="223"/>
      <c r="C79" s="223"/>
      <c r="D79" s="223"/>
      <c r="E79" s="62"/>
      <c r="F79" s="570"/>
      <c r="G79" s="570"/>
      <c r="H79" s="628"/>
      <c r="I79" s="570"/>
      <c r="J79" s="570"/>
      <c r="K79" s="628"/>
      <c r="L79" s="570"/>
      <c r="M79" s="570"/>
      <c r="N79" s="628"/>
      <c r="O79" s="570"/>
      <c r="P79" s="570"/>
      <c r="Q79" s="628"/>
      <c r="R79" s="570"/>
      <c r="S79" s="570"/>
      <c r="T79" s="628"/>
      <c r="U79" s="570"/>
      <c r="V79" s="570"/>
      <c r="W79" s="628"/>
      <c r="X79" s="570"/>
      <c r="Y79" s="480"/>
    </row>
    <row r="80" spans="1:25" ht="11.25" customHeight="1" x14ac:dyDescent="0.2">
      <c r="A80" s="289"/>
      <c r="B80" s="223"/>
      <c r="C80" s="223"/>
      <c r="D80" s="223"/>
      <c r="E80" s="62"/>
      <c r="F80" s="570"/>
      <c r="G80" s="570"/>
      <c r="H80" s="628"/>
      <c r="I80" s="570"/>
      <c r="J80" s="570"/>
      <c r="K80" s="628"/>
      <c r="L80" s="570"/>
      <c r="M80" s="570"/>
      <c r="N80" s="628"/>
      <c r="O80" s="570"/>
      <c r="P80" s="570"/>
      <c r="Q80" s="628"/>
      <c r="R80" s="570"/>
      <c r="S80" s="570"/>
      <c r="T80" s="628"/>
      <c r="U80" s="570"/>
      <c r="V80" s="570"/>
      <c r="W80" s="628"/>
      <c r="X80" s="570"/>
      <c r="Y80" s="480"/>
    </row>
    <row r="81" spans="1:25" ht="11.25" customHeight="1" x14ac:dyDescent="0.2">
      <c r="A81" s="289"/>
      <c r="B81" s="223"/>
      <c r="C81" s="223"/>
      <c r="D81" s="223"/>
      <c r="E81" s="62"/>
      <c r="F81" s="570"/>
      <c r="G81" s="570"/>
      <c r="H81" s="628"/>
      <c r="I81" s="570"/>
      <c r="J81" s="570"/>
      <c r="K81" s="628"/>
      <c r="L81" s="570"/>
      <c r="M81" s="570"/>
      <c r="N81" s="628"/>
      <c r="O81" s="570"/>
      <c r="P81" s="570"/>
      <c r="Q81" s="628"/>
      <c r="R81" s="570"/>
      <c r="S81" s="570"/>
      <c r="T81" s="628"/>
      <c r="U81" s="570"/>
      <c r="V81" s="570"/>
      <c r="W81" s="628"/>
      <c r="X81" s="570"/>
      <c r="Y81" s="480"/>
    </row>
    <row r="82" spans="1:25" ht="11.25" customHeight="1" x14ac:dyDescent="0.2">
      <c r="A82" s="289"/>
      <c r="B82" s="223"/>
      <c r="C82" s="223"/>
      <c r="D82" s="223"/>
      <c r="E82" s="62"/>
      <c r="F82" s="570"/>
      <c r="G82" s="629"/>
      <c r="H82" s="628"/>
      <c r="I82" s="570"/>
      <c r="J82" s="629"/>
      <c r="K82" s="628"/>
      <c r="L82" s="570"/>
      <c r="M82" s="629"/>
      <c r="N82" s="628"/>
      <c r="O82" s="570"/>
      <c r="P82" s="629"/>
      <c r="Q82" s="628"/>
      <c r="R82" s="570"/>
      <c r="S82" s="629"/>
      <c r="T82" s="628"/>
      <c r="U82" s="570"/>
      <c r="V82" s="629"/>
      <c r="W82" s="628"/>
      <c r="X82" s="570"/>
      <c r="Y82" s="630"/>
    </row>
    <row r="83" spans="1:25" ht="11.25" customHeight="1" x14ac:dyDescent="0.2">
      <c r="A83" s="289"/>
      <c r="B83" s="223"/>
      <c r="C83" s="223"/>
      <c r="D83" s="223"/>
      <c r="E83" s="62"/>
      <c r="F83" s="570"/>
      <c r="G83" s="570"/>
      <c r="H83" s="628"/>
      <c r="I83" s="570"/>
      <c r="J83" s="570"/>
      <c r="K83" s="628"/>
      <c r="L83" s="570"/>
      <c r="M83" s="570"/>
      <c r="N83" s="628"/>
      <c r="O83" s="570"/>
      <c r="P83" s="570"/>
      <c r="Q83" s="628"/>
      <c r="R83" s="570"/>
      <c r="S83" s="570"/>
      <c r="T83" s="628"/>
      <c r="U83" s="570"/>
      <c r="V83" s="570"/>
      <c r="W83" s="628"/>
      <c r="X83" s="570"/>
      <c r="Y83" s="480"/>
    </row>
    <row r="84" spans="1:25" ht="11.25" customHeight="1" x14ac:dyDescent="0.2">
      <c r="A84" s="289"/>
      <c r="B84" s="223"/>
      <c r="C84" s="223"/>
      <c r="D84" s="223"/>
      <c r="E84" s="62"/>
      <c r="F84" s="570"/>
      <c r="G84" s="570"/>
      <c r="H84" s="628"/>
      <c r="I84" s="570"/>
      <c r="J84" s="570"/>
      <c r="K84" s="628"/>
      <c r="L84" s="570"/>
      <c r="M84" s="570"/>
      <c r="N84" s="628"/>
      <c r="O84" s="570"/>
      <c r="P84" s="570"/>
      <c r="Q84" s="628"/>
      <c r="R84" s="570"/>
      <c r="S84" s="570"/>
      <c r="T84" s="628"/>
      <c r="U84" s="570"/>
      <c r="V84" s="570"/>
      <c r="W84" s="628"/>
      <c r="X84" s="570"/>
      <c r="Y84" s="480"/>
    </row>
    <row r="85" spans="1:25" ht="11.25" customHeight="1" x14ac:dyDescent="0.2">
      <c r="A85" s="289"/>
      <c r="B85" s="289"/>
      <c r="C85" s="223"/>
      <c r="D85" s="223"/>
      <c r="E85" s="62"/>
      <c r="F85" s="631"/>
      <c r="G85" s="570"/>
      <c r="H85" s="628"/>
      <c r="I85" s="631"/>
      <c r="J85" s="570"/>
      <c r="K85" s="628"/>
      <c r="L85" s="631"/>
      <c r="M85" s="570"/>
      <c r="N85" s="628"/>
      <c r="O85" s="631"/>
      <c r="P85" s="570"/>
      <c r="Q85" s="628"/>
      <c r="R85" s="631"/>
      <c r="S85" s="570"/>
      <c r="T85" s="628"/>
      <c r="U85" s="631"/>
      <c r="V85" s="570"/>
      <c r="W85" s="628"/>
      <c r="X85" s="631"/>
      <c r="Y85" s="480"/>
    </row>
    <row r="86" spans="1:25" ht="11.25" customHeight="1" x14ac:dyDescent="0.2">
      <c r="A86" s="289"/>
      <c r="B86" s="223"/>
      <c r="C86" s="223"/>
      <c r="D86" s="223"/>
      <c r="E86" s="62"/>
      <c r="F86" s="570"/>
      <c r="G86" s="570"/>
      <c r="H86" s="628"/>
      <c r="I86" s="570"/>
      <c r="J86" s="570"/>
      <c r="K86" s="628"/>
      <c r="L86" s="570"/>
      <c r="M86" s="570"/>
      <c r="N86" s="628"/>
      <c r="O86" s="570"/>
      <c r="P86" s="570"/>
      <c r="Q86" s="628"/>
      <c r="R86" s="570"/>
      <c r="S86" s="570"/>
      <c r="T86" s="628"/>
      <c r="U86" s="570"/>
      <c r="V86" s="570"/>
      <c r="W86" s="628"/>
      <c r="X86" s="570"/>
      <c r="Y86" s="480"/>
    </row>
    <row r="87" spans="1:25" ht="11.25" customHeight="1" x14ac:dyDescent="0.2">
      <c r="A87" s="289"/>
      <c r="B87" s="289"/>
      <c r="C87" s="223"/>
      <c r="D87" s="223"/>
      <c r="E87" s="62"/>
      <c r="F87" s="570"/>
      <c r="G87" s="570"/>
      <c r="H87" s="628"/>
      <c r="I87" s="570"/>
      <c r="J87" s="570"/>
      <c r="K87" s="628"/>
      <c r="L87" s="570"/>
      <c r="M87" s="570"/>
      <c r="N87" s="628"/>
      <c r="O87" s="570"/>
      <c r="P87" s="570"/>
      <c r="Q87" s="628"/>
      <c r="R87" s="570"/>
      <c r="S87" s="570"/>
      <c r="T87" s="628"/>
      <c r="U87" s="570"/>
      <c r="V87" s="570"/>
      <c r="W87" s="628"/>
      <c r="X87" s="570"/>
      <c r="Y87" s="480"/>
    </row>
    <row r="88" spans="1:25" ht="11.25" customHeight="1" x14ac:dyDescent="0.2">
      <c r="A88" s="289"/>
      <c r="B88" s="223"/>
      <c r="C88" s="223"/>
      <c r="D88" s="223"/>
      <c r="E88" s="62"/>
      <c r="F88" s="570"/>
      <c r="G88" s="570"/>
      <c r="H88" s="628"/>
      <c r="I88" s="570"/>
      <c r="J88" s="570"/>
      <c r="K88" s="628"/>
      <c r="L88" s="570"/>
      <c r="M88" s="570"/>
      <c r="N88" s="628"/>
      <c r="O88" s="570"/>
      <c r="P88" s="570"/>
      <c r="Q88" s="628"/>
      <c r="R88" s="570"/>
      <c r="S88" s="570"/>
      <c r="T88" s="628"/>
      <c r="U88" s="570"/>
      <c r="V88" s="570"/>
      <c r="W88" s="628"/>
      <c r="X88" s="570"/>
      <c r="Y88" s="480"/>
    </row>
    <row r="89" spans="1:25" ht="11.25" customHeight="1" x14ac:dyDescent="0.2">
      <c r="A89" s="289"/>
      <c r="B89" s="223"/>
      <c r="C89" s="223"/>
      <c r="D89" s="66"/>
      <c r="E89" s="62"/>
      <c r="F89" s="570"/>
      <c r="G89" s="570"/>
      <c r="H89" s="628"/>
      <c r="I89" s="570"/>
      <c r="J89" s="570"/>
      <c r="K89" s="628"/>
      <c r="L89" s="570"/>
      <c r="M89" s="570"/>
      <c r="N89" s="628"/>
      <c r="O89" s="570"/>
      <c r="P89" s="570"/>
      <c r="Q89" s="628"/>
      <c r="R89" s="570"/>
      <c r="S89" s="570"/>
      <c r="T89" s="628"/>
      <c r="U89" s="570"/>
      <c r="V89" s="570"/>
      <c r="W89" s="628"/>
      <c r="X89" s="570"/>
      <c r="Y89" s="480"/>
    </row>
    <row r="90" spans="1:25" ht="11.25" customHeight="1" x14ac:dyDescent="0.2">
      <c r="A90" s="289"/>
      <c r="B90" s="289"/>
      <c r="C90" s="223"/>
      <c r="D90" s="223"/>
      <c r="E90" s="62"/>
      <c r="F90" s="570"/>
      <c r="G90" s="570"/>
      <c r="H90" s="628"/>
      <c r="I90" s="570"/>
      <c r="J90" s="570"/>
      <c r="K90" s="628"/>
      <c r="L90" s="570"/>
      <c r="M90" s="570"/>
      <c r="N90" s="628"/>
      <c r="O90" s="570"/>
      <c r="P90" s="570"/>
      <c r="Q90" s="628"/>
      <c r="R90" s="570"/>
      <c r="S90" s="570"/>
      <c r="T90" s="628"/>
      <c r="U90" s="570"/>
      <c r="V90" s="570"/>
      <c r="W90" s="628"/>
      <c r="X90" s="570"/>
      <c r="Y90" s="480"/>
    </row>
    <row r="91" spans="1:25" ht="11.25" customHeight="1" x14ac:dyDescent="0.2">
      <c r="A91" s="289"/>
      <c r="B91" s="223"/>
      <c r="C91" s="223"/>
      <c r="D91" s="223"/>
      <c r="E91" s="62"/>
      <c r="F91" s="570"/>
      <c r="G91" s="570"/>
      <c r="H91" s="628"/>
      <c r="I91" s="570"/>
      <c r="J91" s="570"/>
      <c r="K91" s="628"/>
      <c r="L91" s="570"/>
      <c r="M91" s="570"/>
      <c r="N91" s="628"/>
      <c r="O91" s="570"/>
      <c r="P91" s="570"/>
      <c r="Q91" s="628"/>
      <c r="R91" s="570"/>
      <c r="S91" s="570"/>
      <c r="T91" s="628"/>
      <c r="U91" s="570"/>
      <c r="V91" s="570"/>
      <c r="W91" s="628"/>
      <c r="X91" s="570"/>
      <c r="Y91" s="480"/>
    </row>
    <row r="92" spans="1:25" ht="11.25" customHeight="1" x14ac:dyDescent="0.2">
      <c r="A92" s="289"/>
      <c r="B92" s="223"/>
      <c r="C92" s="223"/>
      <c r="D92" s="223"/>
      <c r="E92" s="62"/>
      <c r="F92" s="570"/>
      <c r="G92" s="570"/>
      <c r="H92" s="628"/>
      <c r="I92" s="570"/>
      <c r="J92" s="570"/>
      <c r="K92" s="628"/>
      <c r="L92" s="570"/>
      <c r="M92" s="570"/>
      <c r="N92" s="628"/>
      <c r="O92" s="570"/>
      <c r="P92" s="570"/>
      <c r="Q92" s="628"/>
      <c r="R92" s="570"/>
      <c r="S92" s="570"/>
      <c r="T92" s="628"/>
      <c r="U92" s="570"/>
      <c r="V92" s="570"/>
      <c r="W92" s="628"/>
      <c r="X92" s="570"/>
      <c r="Y92" s="480"/>
    </row>
    <row r="93" spans="1:25" ht="11.25" customHeight="1" x14ac:dyDescent="0.2">
      <c r="A93" s="289"/>
      <c r="B93" s="223"/>
      <c r="C93" s="223"/>
      <c r="D93" s="66"/>
      <c r="E93" s="62"/>
      <c r="F93" s="570"/>
      <c r="G93" s="570"/>
      <c r="H93" s="628"/>
      <c r="I93" s="570"/>
      <c r="J93" s="570"/>
      <c r="K93" s="628"/>
      <c r="L93" s="570"/>
      <c r="M93" s="570"/>
      <c r="N93" s="628"/>
      <c r="O93" s="570"/>
      <c r="P93" s="570"/>
      <c r="Q93" s="628"/>
      <c r="R93" s="570"/>
      <c r="S93" s="570"/>
      <c r="T93" s="628"/>
      <c r="U93" s="570"/>
      <c r="V93" s="570"/>
      <c r="W93" s="628"/>
      <c r="X93" s="570"/>
      <c r="Y93" s="480"/>
    </row>
    <row r="94" spans="1:25" ht="11.25" customHeight="1" x14ac:dyDescent="0.2">
      <c r="A94" s="223"/>
      <c r="B94" s="289"/>
      <c r="C94" s="223"/>
      <c r="D94" s="223"/>
      <c r="E94" s="62"/>
      <c r="F94" s="570"/>
      <c r="G94" s="570"/>
      <c r="H94" s="628"/>
      <c r="I94" s="570"/>
      <c r="J94" s="570"/>
      <c r="K94" s="628"/>
      <c r="L94" s="570"/>
      <c r="M94" s="570"/>
      <c r="N94" s="628"/>
      <c r="O94" s="570"/>
      <c r="P94" s="570"/>
      <c r="Q94" s="628"/>
      <c r="R94" s="570"/>
      <c r="S94" s="570"/>
      <c r="T94" s="628"/>
      <c r="U94" s="570"/>
      <c r="V94" s="570"/>
      <c r="W94" s="628"/>
      <c r="X94" s="570"/>
      <c r="Y94" s="480"/>
    </row>
    <row r="95" spans="1:25" ht="11.25" customHeight="1" x14ac:dyDescent="0.2">
      <c r="A95" s="223"/>
      <c r="B95" s="223"/>
      <c r="C95" s="223"/>
      <c r="D95" s="223"/>
      <c r="E95" s="62"/>
      <c r="F95" s="570"/>
      <c r="G95" s="570"/>
      <c r="H95" s="628"/>
      <c r="I95" s="570"/>
      <c r="J95" s="570"/>
      <c r="K95" s="628"/>
      <c r="L95" s="570"/>
      <c r="M95" s="570"/>
      <c r="N95" s="628"/>
      <c r="O95" s="570"/>
      <c r="P95" s="570"/>
      <c r="Q95" s="628"/>
      <c r="R95" s="570"/>
      <c r="S95" s="570"/>
      <c r="T95" s="628"/>
      <c r="U95" s="570"/>
      <c r="V95" s="570"/>
      <c r="W95" s="628"/>
      <c r="X95" s="570"/>
      <c r="Y95" s="480"/>
    </row>
    <row r="96" spans="1:25" ht="11.25" customHeight="1" x14ac:dyDescent="0.2">
      <c r="A96" s="223"/>
      <c r="B96" s="223"/>
      <c r="C96" s="223"/>
      <c r="D96" s="223"/>
      <c r="E96" s="62"/>
      <c r="F96" s="570"/>
      <c r="G96" s="570"/>
      <c r="H96" s="628"/>
      <c r="I96" s="570"/>
      <c r="J96" s="570"/>
      <c r="K96" s="628"/>
      <c r="L96" s="570"/>
      <c r="M96" s="570"/>
      <c r="N96" s="628"/>
      <c r="O96" s="570"/>
      <c r="P96" s="570"/>
      <c r="Q96" s="628"/>
      <c r="R96" s="570"/>
      <c r="S96" s="570"/>
      <c r="T96" s="628"/>
      <c r="U96" s="570"/>
      <c r="V96" s="570"/>
      <c r="W96" s="628"/>
      <c r="X96" s="570"/>
      <c r="Y96" s="480"/>
    </row>
    <row r="97" spans="1:25" ht="11.25" customHeight="1" x14ac:dyDescent="0.2">
      <c r="A97" s="223"/>
      <c r="B97" s="223"/>
      <c r="C97" s="223"/>
      <c r="D97" s="66"/>
      <c r="E97" s="62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62"/>
      <c r="Q97" s="220"/>
      <c r="R97" s="220"/>
      <c r="S97" s="220"/>
      <c r="T97" s="220"/>
      <c r="U97" s="220"/>
      <c r="V97" s="220"/>
      <c r="W97" s="220"/>
      <c r="X97" s="220"/>
      <c r="Y97" s="62"/>
    </row>
    <row r="98" spans="1:25" ht="11.25" customHeight="1" x14ac:dyDescent="0.2">
      <c r="A98" s="223"/>
      <c r="B98" s="223"/>
      <c r="C98" s="223"/>
      <c r="D98" s="66"/>
      <c r="E98" s="62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62"/>
      <c r="Q98" s="220"/>
      <c r="R98" s="220"/>
      <c r="S98" s="220"/>
      <c r="T98" s="220"/>
      <c r="U98" s="220"/>
      <c r="V98" s="220"/>
      <c r="W98" s="220"/>
      <c r="X98" s="220"/>
      <c r="Y98" s="62"/>
    </row>
    <row r="99" spans="1:25" ht="11.25" customHeight="1" x14ac:dyDescent="0.2">
      <c r="A99" s="223"/>
      <c r="B99" s="223"/>
      <c r="C99" s="223"/>
      <c r="D99" s="66"/>
      <c r="E99" s="62"/>
      <c r="F99" s="220"/>
      <c r="G99" s="220"/>
      <c r="H99" s="220"/>
      <c r="I99" s="220"/>
      <c r="J99" s="220"/>
      <c r="K99" s="220"/>
      <c r="L99" s="220"/>
      <c r="M99" s="220"/>
      <c r="N99" s="220"/>
      <c r="O99" s="281"/>
      <c r="P99" s="62"/>
      <c r="Q99" s="220"/>
      <c r="R99" s="220"/>
      <c r="S99" s="220"/>
      <c r="T99" s="220"/>
      <c r="U99" s="220"/>
      <c r="V99" s="220"/>
      <c r="W99" s="220"/>
      <c r="X99" s="281"/>
      <c r="Y99" s="62"/>
    </row>
    <row r="100" spans="1:25" ht="11.25" customHeight="1" x14ac:dyDescent="0.2">
      <c r="A100" s="314"/>
      <c r="B100" s="314"/>
      <c r="C100" s="109"/>
      <c r="D100" s="109"/>
      <c r="E100" s="109"/>
      <c r="F100" s="109"/>
      <c r="G100" s="109"/>
      <c r="H100" s="109"/>
      <c r="J100" s="109"/>
      <c r="K100" s="109"/>
      <c r="U100" s="109"/>
      <c r="V100" s="603"/>
      <c r="W100" s="109"/>
      <c r="X100" s="109"/>
      <c r="Y100" s="109"/>
    </row>
    <row r="101" spans="1:25" ht="14.1" customHeight="1" x14ac:dyDescent="0.2">
      <c r="A101" s="287"/>
      <c r="B101" s="287"/>
      <c r="C101" s="287"/>
      <c r="D101" s="287"/>
      <c r="E101" s="109"/>
      <c r="F101" s="109"/>
      <c r="G101" s="109"/>
      <c r="H101" s="109"/>
      <c r="I101" s="109"/>
      <c r="J101" s="109"/>
      <c r="K101" s="109"/>
      <c r="U101" s="109"/>
      <c r="V101" s="266"/>
      <c r="W101" s="109"/>
      <c r="X101" s="109"/>
      <c r="Y101" s="109"/>
    </row>
    <row r="102" spans="1:25" ht="14.1" customHeight="1" x14ac:dyDescent="0.2">
      <c r="A102" s="287"/>
      <c r="B102" s="287"/>
      <c r="C102" s="287"/>
      <c r="D102" s="287"/>
      <c r="E102" s="109"/>
      <c r="F102" s="109"/>
      <c r="G102" s="109"/>
      <c r="H102" s="109"/>
      <c r="I102" s="109"/>
      <c r="J102" s="109"/>
      <c r="K102" s="109"/>
      <c r="L102" s="109"/>
      <c r="M102" s="266"/>
      <c r="N102" s="109"/>
      <c r="O102" s="109"/>
      <c r="P102" s="109"/>
    </row>
    <row r="103" spans="1:25" ht="11.25" customHeight="1" x14ac:dyDescent="0.2">
      <c r="A103" s="287"/>
      <c r="B103" s="287"/>
      <c r="C103" s="287"/>
      <c r="D103" s="287"/>
      <c r="E103" s="109"/>
      <c r="G103" s="603"/>
      <c r="I103" s="603"/>
      <c r="J103" s="109"/>
      <c r="K103" s="109"/>
      <c r="L103" s="603"/>
      <c r="M103" s="109"/>
      <c r="N103" s="109"/>
      <c r="O103" s="109"/>
      <c r="P103" s="109"/>
    </row>
    <row r="104" spans="1:25" ht="12.2" customHeight="1" x14ac:dyDescent="0.2">
      <c r="A104" s="287"/>
      <c r="B104" s="287"/>
      <c r="C104" s="287"/>
      <c r="D104" s="287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</row>
    <row r="105" spans="1:25" ht="11.25" customHeight="1" x14ac:dyDescent="0.2">
      <c r="A105" s="223"/>
      <c r="B105" s="223"/>
      <c r="C105" s="223"/>
      <c r="D105" s="223"/>
      <c r="E105" s="62"/>
      <c r="F105" s="477"/>
      <c r="G105" s="508"/>
      <c r="H105" s="508"/>
      <c r="I105" s="477"/>
      <c r="J105" s="508"/>
      <c r="K105" s="508"/>
      <c r="L105" s="477"/>
      <c r="M105" s="508"/>
      <c r="N105" s="508"/>
      <c r="O105" s="477"/>
      <c r="P105" s="508"/>
      <c r="Q105" s="508"/>
      <c r="R105" s="477"/>
      <c r="S105" s="508"/>
      <c r="T105" s="508"/>
      <c r="U105" s="618"/>
      <c r="V105" s="508"/>
      <c r="W105" s="508"/>
      <c r="X105" s="477"/>
      <c r="Y105" s="62"/>
    </row>
    <row r="106" spans="1:25" ht="11.25" customHeight="1" x14ac:dyDescent="0.2">
      <c r="A106" s="337"/>
      <c r="B106" s="623"/>
      <c r="C106" s="223"/>
      <c r="D106" s="223"/>
      <c r="E106" s="62"/>
      <c r="F106" s="618"/>
      <c r="G106" s="618"/>
      <c r="H106" s="618"/>
      <c r="I106" s="618"/>
      <c r="J106" s="618"/>
      <c r="K106" s="618"/>
      <c r="L106" s="618"/>
      <c r="M106" s="528"/>
      <c r="N106" s="618"/>
      <c r="O106" s="618"/>
      <c r="P106" s="618"/>
      <c r="Q106" s="618"/>
      <c r="R106" s="618"/>
      <c r="S106" s="618"/>
      <c r="T106" s="618"/>
      <c r="U106" s="618"/>
      <c r="V106" s="618"/>
      <c r="W106" s="618"/>
      <c r="X106" s="618"/>
      <c r="Y106" s="224"/>
    </row>
    <row r="107" spans="1:25" ht="11.25" customHeight="1" x14ac:dyDescent="0.2">
      <c r="A107" s="337"/>
      <c r="B107" s="223"/>
      <c r="C107" s="223"/>
      <c r="D107" s="223"/>
      <c r="E107" s="62"/>
      <c r="F107" s="477"/>
      <c r="G107" s="508"/>
      <c r="H107" s="508"/>
      <c r="I107" s="477"/>
      <c r="J107" s="508"/>
      <c r="K107" s="508"/>
      <c r="L107" s="477"/>
      <c r="M107" s="508"/>
      <c r="N107" s="508"/>
      <c r="O107" s="477"/>
      <c r="P107" s="508"/>
      <c r="Q107" s="508"/>
      <c r="R107" s="477"/>
      <c r="S107" s="508"/>
      <c r="T107" s="508"/>
      <c r="U107" s="477"/>
      <c r="V107" s="508"/>
      <c r="W107" s="508"/>
      <c r="X107" s="477"/>
      <c r="Y107" s="62"/>
    </row>
    <row r="108" spans="1:25" ht="11.25" customHeight="1" x14ac:dyDescent="0.2">
      <c r="A108" s="337"/>
      <c r="B108" s="223"/>
      <c r="C108" s="223"/>
      <c r="D108" s="223"/>
      <c r="E108" s="220"/>
      <c r="F108" s="625"/>
      <c r="G108" s="570"/>
      <c r="H108" s="570"/>
      <c r="I108" s="625"/>
      <c r="J108" s="570"/>
      <c r="K108" s="570"/>
      <c r="L108" s="625"/>
      <c r="M108" s="570"/>
      <c r="N108" s="570"/>
      <c r="O108" s="570"/>
      <c r="P108" s="626"/>
      <c r="Q108" s="570"/>
      <c r="R108" s="570"/>
      <c r="S108" s="570"/>
      <c r="T108" s="570"/>
      <c r="U108" s="625"/>
      <c r="V108" s="570"/>
      <c r="W108" s="570"/>
      <c r="X108" s="625"/>
      <c r="Y108" s="283"/>
    </row>
    <row r="109" spans="1:25" ht="11.25" customHeight="1" x14ac:dyDescent="0.2">
      <c r="A109" s="337"/>
      <c r="B109" s="223"/>
      <c r="C109" s="223"/>
      <c r="D109" s="223"/>
      <c r="E109" s="220"/>
      <c r="F109" s="570"/>
      <c r="G109" s="570"/>
      <c r="H109" s="570"/>
      <c r="I109" s="570"/>
      <c r="J109" s="570"/>
      <c r="K109" s="570"/>
      <c r="L109" s="570"/>
      <c r="M109" s="570"/>
      <c r="N109" s="570"/>
      <c r="O109" s="570"/>
      <c r="P109" s="626"/>
      <c r="Q109" s="570"/>
      <c r="R109" s="570"/>
      <c r="S109" s="570"/>
      <c r="T109" s="570"/>
      <c r="U109" s="570"/>
      <c r="V109" s="570"/>
      <c r="W109" s="570"/>
      <c r="X109" s="570"/>
      <c r="Y109" s="283"/>
    </row>
    <row r="110" spans="1:25" ht="11.25" customHeight="1" x14ac:dyDescent="0.2">
      <c r="A110" s="337"/>
      <c r="B110" s="223"/>
      <c r="C110" s="223"/>
      <c r="D110" s="220"/>
      <c r="E110" s="220"/>
      <c r="F110" s="480"/>
      <c r="G110" s="480"/>
      <c r="H110" s="480"/>
      <c r="I110" s="480"/>
      <c r="J110" s="480"/>
      <c r="K110" s="480"/>
      <c r="L110" s="480"/>
      <c r="M110" s="480"/>
      <c r="N110" s="480"/>
      <c r="O110" s="510"/>
      <c r="P110" s="508"/>
      <c r="Q110" s="480"/>
      <c r="R110" s="480"/>
      <c r="S110" s="480"/>
      <c r="T110" s="480"/>
      <c r="U110" s="480"/>
      <c r="V110" s="480"/>
      <c r="W110" s="480"/>
      <c r="X110" s="510"/>
      <c r="Y110" s="62"/>
    </row>
    <row r="111" spans="1:25" ht="11.25" customHeight="1" x14ac:dyDescent="0.2">
      <c r="A111" s="337"/>
      <c r="B111" s="223"/>
      <c r="C111" s="223"/>
      <c r="D111" s="223"/>
      <c r="E111" s="62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62"/>
      <c r="Q111" s="86"/>
      <c r="R111" s="86"/>
      <c r="S111" s="86"/>
      <c r="T111" s="86"/>
      <c r="U111" s="86"/>
      <c r="V111" s="86"/>
      <c r="W111" s="86"/>
      <c r="X111" s="86"/>
      <c r="Y111" s="62"/>
    </row>
    <row r="112" spans="1:25" ht="11.25" customHeight="1" x14ac:dyDescent="0.2">
      <c r="A112" s="346"/>
      <c r="B112" s="287"/>
      <c r="C112" s="287"/>
      <c r="D112" s="287"/>
      <c r="E112" s="109"/>
      <c r="G112" s="603"/>
      <c r="I112" s="603"/>
      <c r="J112" s="109"/>
      <c r="K112" s="109"/>
      <c r="L112" s="603"/>
      <c r="M112" s="109"/>
      <c r="N112" s="109"/>
      <c r="O112" s="109"/>
      <c r="P112" s="109"/>
      <c r="Q112" s="603"/>
      <c r="R112" s="603"/>
      <c r="S112" s="109"/>
      <c r="T112" s="109"/>
      <c r="U112" s="109"/>
      <c r="V112" s="109"/>
      <c r="W112" s="109"/>
      <c r="X112" s="109"/>
      <c r="Y112" s="109"/>
    </row>
    <row r="113" spans="1:25" ht="12.2" customHeight="1" x14ac:dyDescent="0.2">
      <c r="A113" s="346"/>
      <c r="B113" s="287"/>
      <c r="C113" s="287"/>
      <c r="D113" s="287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</row>
    <row r="114" spans="1:25" ht="11.25" customHeight="1" x14ac:dyDescent="0.2">
      <c r="A114" s="337"/>
      <c r="B114" s="223"/>
      <c r="C114" s="223"/>
      <c r="D114" s="242"/>
      <c r="E114" s="242"/>
      <c r="F114" s="505"/>
      <c r="G114" s="505"/>
      <c r="H114" s="505"/>
      <c r="I114" s="505"/>
      <c r="J114" s="505"/>
      <c r="K114" s="505"/>
      <c r="L114" s="505"/>
      <c r="M114" s="505"/>
      <c r="N114" s="505"/>
      <c r="O114" s="505"/>
      <c r="P114" s="508"/>
      <c r="Q114" s="505"/>
      <c r="R114" s="505"/>
      <c r="S114" s="505"/>
      <c r="T114" s="505"/>
      <c r="U114" s="505"/>
      <c r="V114" s="505"/>
      <c r="W114" s="505"/>
      <c r="X114" s="505"/>
      <c r="Y114" s="62"/>
    </row>
    <row r="115" spans="1:25" ht="11.25" customHeight="1" x14ac:dyDescent="0.2">
      <c r="A115" s="337"/>
      <c r="B115" s="623"/>
      <c r="C115" s="223"/>
      <c r="D115" s="223"/>
      <c r="E115" s="86"/>
      <c r="F115" s="505"/>
      <c r="G115" s="477"/>
      <c r="H115" s="477"/>
      <c r="I115" s="505"/>
      <c r="J115" s="477"/>
      <c r="K115" s="477"/>
      <c r="L115" s="505"/>
      <c r="M115" s="477"/>
      <c r="N115" s="477"/>
      <c r="O115" s="505"/>
      <c r="P115" s="624"/>
      <c r="Q115" s="477"/>
      <c r="R115" s="505"/>
      <c r="S115" s="477"/>
      <c r="T115" s="477"/>
      <c r="U115" s="505"/>
      <c r="V115" s="477"/>
      <c r="W115" s="477"/>
      <c r="X115" s="505"/>
      <c r="Y115" s="224"/>
    </row>
    <row r="116" spans="1:25" ht="11.25" customHeight="1" x14ac:dyDescent="0.2">
      <c r="A116" s="337"/>
      <c r="B116" s="223"/>
      <c r="C116" s="223"/>
      <c r="D116" s="223"/>
      <c r="E116" s="62"/>
      <c r="F116" s="477"/>
      <c r="G116" s="508"/>
      <c r="H116" s="508"/>
      <c r="I116" s="477"/>
      <c r="J116" s="508"/>
      <c r="K116" s="508"/>
      <c r="L116" s="477"/>
      <c r="M116" s="508"/>
      <c r="N116" s="508"/>
      <c r="O116" s="477"/>
      <c r="P116" s="508"/>
      <c r="Q116" s="508"/>
      <c r="R116" s="477"/>
      <c r="S116" s="508"/>
      <c r="T116" s="508"/>
      <c r="U116" s="477"/>
      <c r="V116" s="508"/>
      <c r="W116" s="508"/>
      <c r="X116" s="477"/>
      <c r="Y116" s="62"/>
    </row>
    <row r="117" spans="1:25" ht="11.25" customHeight="1" x14ac:dyDescent="0.2">
      <c r="A117" s="337"/>
      <c r="B117" s="223"/>
      <c r="C117" s="223"/>
      <c r="D117" s="223"/>
      <c r="E117" s="220"/>
      <c r="F117" s="480"/>
      <c r="G117" s="480"/>
      <c r="H117" s="480"/>
      <c r="I117" s="480"/>
      <c r="J117" s="480"/>
      <c r="K117" s="480"/>
      <c r="L117" s="480"/>
      <c r="M117" s="480"/>
      <c r="N117" s="480"/>
      <c r="O117" s="480"/>
      <c r="P117" s="627"/>
      <c r="Q117" s="480"/>
      <c r="R117" s="480"/>
      <c r="S117" s="480"/>
      <c r="T117" s="480"/>
      <c r="U117" s="480"/>
      <c r="V117" s="480"/>
      <c r="W117" s="480"/>
      <c r="X117" s="480"/>
      <c r="Y117" s="283"/>
    </row>
    <row r="118" spans="1:25" ht="11.25" customHeight="1" x14ac:dyDescent="0.2">
      <c r="A118" s="337"/>
      <c r="B118" s="223"/>
      <c r="C118" s="223"/>
      <c r="D118" s="223"/>
      <c r="E118" s="220"/>
      <c r="F118" s="480"/>
      <c r="G118" s="480"/>
      <c r="H118" s="480"/>
      <c r="I118" s="480"/>
      <c r="J118" s="480"/>
      <c r="K118" s="480"/>
      <c r="L118" s="480"/>
      <c r="M118" s="480"/>
      <c r="N118" s="480"/>
      <c r="O118" s="480"/>
      <c r="P118" s="627"/>
      <c r="Q118" s="480"/>
      <c r="R118" s="480"/>
      <c r="S118" s="480"/>
      <c r="T118" s="480"/>
      <c r="U118" s="480"/>
      <c r="V118" s="480"/>
      <c r="W118" s="480"/>
      <c r="X118" s="480"/>
      <c r="Y118" s="283"/>
    </row>
    <row r="119" spans="1:25" ht="11.25" customHeight="1" x14ac:dyDescent="0.2">
      <c r="A119" s="337"/>
      <c r="B119" s="223"/>
      <c r="C119" s="223"/>
      <c r="D119" s="223"/>
      <c r="E119" s="220"/>
      <c r="F119" s="480"/>
      <c r="G119" s="480"/>
      <c r="H119" s="480"/>
      <c r="I119" s="480"/>
      <c r="J119" s="480"/>
      <c r="K119" s="480"/>
      <c r="L119" s="480"/>
      <c r="M119" s="480"/>
      <c r="N119" s="480"/>
      <c r="O119" s="480"/>
      <c r="P119" s="627"/>
      <c r="Q119" s="480"/>
      <c r="R119" s="480"/>
      <c r="S119" s="480"/>
      <c r="T119" s="480"/>
      <c r="U119" s="480"/>
      <c r="V119" s="480"/>
      <c r="W119" s="480"/>
      <c r="X119" s="480"/>
      <c r="Y119" s="283"/>
    </row>
    <row r="120" spans="1:25" ht="11.25" customHeight="1" x14ac:dyDescent="0.2">
      <c r="A120" s="337"/>
      <c r="B120" s="223"/>
      <c r="C120" s="223"/>
      <c r="D120" s="223"/>
      <c r="E120" s="220"/>
      <c r="F120" s="480"/>
      <c r="G120" s="480"/>
      <c r="H120" s="480"/>
      <c r="I120" s="480"/>
      <c r="J120" s="480"/>
      <c r="K120" s="480"/>
      <c r="L120" s="480"/>
      <c r="M120" s="480"/>
      <c r="N120" s="480"/>
      <c r="O120" s="480"/>
      <c r="P120" s="627"/>
      <c r="Q120" s="480"/>
      <c r="R120" s="480"/>
      <c r="S120" s="480"/>
      <c r="T120" s="480"/>
      <c r="U120" s="480"/>
      <c r="V120" s="480"/>
      <c r="W120" s="480"/>
      <c r="X120" s="480"/>
      <c r="Y120" s="283"/>
    </row>
    <row r="121" spans="1:25" ht="11.25" customHeight="1" x14ac:dyDescent="0.2">
      <c r="A121" s="337"/>
      <c r="B121" s="223"/>
      <c r="C121" s="223"/>
      <c r="D121" s="66"/>
      <c r="E121" s="220"/>
      <c r="F121" s="480"/>
      <c r="G121" s="480"/>
      <c r="H121" s="480"/>
      <c r="I121" s="480"/>
      <c r="J121" s="480"/>
      <c r="K121" s="480"/>
      <c r="L121" s="480"/>
      <c r="M121" s="480"/>
      <c r="N121" s="480"/>
      <c r="O121" s="510"/>
      <c r="P121" s="508"/>
      <c r="Q121" s="480"/>
      <c r="R121" s="480"/>
      <c r="S121" s="480"/>
      <c r="T121" s="480"/>
      <c r="U121" s="480"/>
      <c r="V121" s="480"/>
      <c r="W121" s="480"/>
      <c r="X121" s="510"/>
      <c r="Y121" s="62"/>
    </row>
    <row r="122" spans="1:25" ht="11.25" customHeight="1" x14ac:dyDescent="0.2">
      <c r="A122" s="337"/>
      <c r="B122" s="223"/>
      <c r="C122" s="223"/>
      <c r="D122" s="223"/>
      <c r="E122" s="62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283"/>
      <c r="Q122" s="86"/>
      <c r="R122" s="86"/>
      <c r="S122" s="86"/>
      <c r="T122" s="86"/>
      <c r="U122" s="86"/>
      <c r="V122" s="86"/>
      <c r="W122" s="86"/>
      <c r="X122" s="86"/>
      <c r="Y122" s="283"/>
    </row>
    <row r="123" spans="1:25" ht="11.25" customHeight="1" x14ac:dyDescent="0.2">
      <c r="A123" s="346"/>
      <c r="B123" s="287"/>
      <c r="C123" s="287"/>
      <c r="D123" s="287"/>
      <c r="E123" s="109"/>
      <c r="G123" s="603"/>
      <c r="I123" s="603"/>
      <c r="J123" s="109"/>
      <c r="K123" s="109"/>
      <c r="L123" s="603"/>
      <c r="M123" s="109"/>
      <c r="N123" s="109"/>
      <c r="O123" s="109"/>
      <c r="P123" s="109"/>
      <c r="Q123" s="603"/>
      <c r="R123" s="603"/>
      <c r="S123" s="109"/>
      <c r="T123" s="109"/>
      <c r="U123" s="109"/>
      <c r="V123" s="109"/>
      <c r="W123" s="109"/>
      <c r="X123" s="109"/>
      <c r="Y123" s="109"/>
    </row>
    <row r="124" spans="1:25" ht="12.2" customHeight="1" x14ac:dyDescent="0.2">
      <c r="A124" s="346"/>
      <c r="B124" s="287"/>
      <c r="C124" s="287"/>
      <c r="D124" s="287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</row>
    <row r="125" spans="1:25" ht="11.25" customHeight="1" x14ac:dyDescent="0.2">
      <c r="A125" s="337"/>
      <c r="B125" s="223"/>
      <c r="C125" s="223"/>
      <c r="D125" s="223"/>
      <c r="E125" s="6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62"/>
      <c r="Q125" s="242"/>
      <c r="R125" s="242"/>
      <c r="S125" s="242"/>
      <c r="T125" s="242"/>
      <c r="U125" s="242"/>
      <c r="V125" s="242"/>
      <c r="W125" s="242"/>
      <c r="X125" s="242"/>
      <c r="Y125" s="62"/>
    </row>
    <row r="126" spans="1:25" ht="11.25" customHeight="1" x14ac:dyDescent="0.2">
      <c r="A126" s="337"/>
      <c r="B126" s="623"/>
      <c r="C126" s="223"/>
      <c r="D126" s="223"/>
      <c r="E126" s="62"/>
      <c r="F126" s="242"/>
      <c r="G126" s="86"/>
      <c r="H126" s="86"/>
      <c r="I126" s="242"/>
      <c r="J126" s="86"/>
      <c r="K126" s="86"/>
      <c r="L126" s="242"/>
      <c r="M126" s="86"/>
      <c r="N126" s="86"/>
      <c r="O126" s="242"/>
      <c r="P126" s="224"/>
      <c r="Q126" s="86"/>
      <c r="R126" s="242"/>
      <c r="S126" s="86"/>
      <c r="T126" s="86"/>
      <c r="U126" s="242"/>
      <c r="V126" s="86"/>
      <c r="W126" s="86"/>
      <c r="X126" s="242"/>
      <c r="Y126" s="224"/>
    </row>
    <row r="127" spans="1:25" ht="11.25" customHeight="1" x14ac:dyDescent="0.2">
      <c r="A127" s="223"/>
      <c r="B127" s="223"/>
      <c r="C127" s="223"/>
      <c r="D127" s="223"/>
      <c r="E127" s="62"/>
      <c r="F127" s="477"/>
      <c r="G127" s="508"/>
      <c r="H127" s="508"/>
      <c r="I127" s="477"/>
      <c r="J127" s="508"/>
      <c r="K127" s="508"/>
      <c r="L127" s="477"/>
      <c r="M127" s="508"/>
      <c r="N127" s="508"/>
      <c r="O127" s="477"/>
      <c r="P127" s="508"/>
      <c r="Q127" s="508"/>
      <c r="R127" s="477"/>
      <c r="S127" s="508"/>
      <c r="T127" s="508"/>
      <c r="U127" s="477"/>
      <c r="V127" s="508"/>
      <c r="W127" s="508"/>
      <c r="X127" s="477"/>
      <c r="Y127" s="62"/>
    </row>
    <row r="128" spans="1:25" ht="11.25" customHeight="1" x14ac:dyDescent="0.2">
      <c r="A128" s="289"/>
      <c r="B128" s="223"/>
      <c r="C128" s="223"/>
      <c r="D128" s="223"/>
      <c r="E128" s="62"/>
      <c r="F128" s="570"/>
      <c r="G128" s="570"/>
      <c r="H128" s="628"/>
      <c r="I128" s="570"/>
      <c r="J128" s="570"/>
      <c r="K128" s="628"/>
      <c r="L128" s="570"/>
      <c r="M128" s="570"/>
      <c r="N128" s="628"/>
      <c r="O128" s="570"/>
      <c r="P128" s="570"/>
      <c r="Q128" s="628"/>
      <c r="R128" s="570"/>
      <c r="S128" s="570"/>
      <c r="T128" s="628"/>
      <c r="U128" s="570"/>
      <c r="V128" s="570"/>
      <c r="W128" s="628"/>
      <c r="X128" s="570"/>
      <c r="Y128" s="220"/>
    </row>
    <row r="129" spans="1:25" ht="11.25" customHeight="1" x14ac:dyDescent="0.2">
      <c r="A129" s="289"/>
      <c r="B129" s="223"/>
      <c r="C129" s="223"/>
      <c r="D129" s="223"/>
      <c r="E129" s="62"/>
      <c r="F129" s="570"/>
      <c r="G129" s="570"/>
      <c r="H129" s="628"/>
      <c r="I129" s="570"/>
      <c r="J129" s="570"/>
      <c r="K129" s="628"/>
      <c r="L129" s="570"/>
      <c r="M129" s="570"/>
      <c r="N129" s="628"/>
      <c r="O129" s="570"/>
      <c r="P129" s="570"/>
      <c r="Q129" s="628"/>
      <c r="R129" s="570"/>
      <c r="S129" s="570"/>
      <c r="T129" s="628"/>
      <c r="U129" s="570"/>
      <c r="V129" s="570"/>
      <c r="W129" s="628"/>
      <c r="X129" s="570"/>
      <c r="Y129" s="220"/>
    </row>
    <row r="130" spans="1:25" ht="11.25" customHeight="1" x14ac:dyDescent="0.2">
      <c r="A130" s="289"/>
      <c r="B130" s="223"/>
      <c r="C130" s="223"/>
      <c r="D130" s="223"/>
      <c r="E130" s="62"/>
      <c r="F130" s="570"/>
      <c r="G130" s="570"/>
      <c r="H130" s="628"/>
      <c r="I130" s="570"/>
      <c r="J130" s="570"/>
      <c r="K130" s="628"/>
      <c r="L130" s="570"/>
      <c r="M130" s="570"/>
      <c r="N130" s="628"/>
      <c r="O130" s="570"/>
      <c r="P130" s="570"/>
      <c r="Q130" s="628"/>
      <c r="R130" s="570"/>
      <c r="S130" s="570"/>
      <c r="T130" s="628"/>
      <c r="U130" s="570"/>
      <c r="V130" s="570"/>
      <c r="W130" s="628"/>
      <c r="X130" s="570"/>
      <c r="Y130" s="220"/>
    </row>
    <row r="131" spans="1:25" ht="11.25" customHeight="1" x14ac:dyDescent="0.2">
      <c r="A131" s="289"/>
      <c r="B131" s="223"/>
      <c r="C131" s="223"/>
      <c r="D131" s="223"/>
      <c r="E131" s="62"/>
      <c r="F131" s="570"/>
      <c r="G131" s="570"/>
      <c r="H131" s="628"/>
      <c r="I131" s="570"/>
      <c r="J131" s="570"/>
      <c r="K131" s="628"/>
      <c r="L131" s="570"/>
      <c r="M131" s="570"/>
      <c r="N131" s="628"/>
      <c r="O131" s="570"/>
      <c r="P131" s="570"/>
      <c r="Q131" s="628"/>
      <c r="R131" s="570"/>
      <c r="S131" s="570"/>
      <c r="T131" s="628"/>
      <c r="U131" s="570"/>
      <c r="V131" s="570"/>
      <c r="W131" s="628"/>
      <c r="X131" s="570"/>
      <c r="Y131" s="220"/>
    </row>
    <row r="132" spans="1:25" ht="11.25" customHeight="1" x14ac:dyDescent="0.2">
      <c r="A132" s="289"/>
      <c r="B132" s="223"/>
      <c r="C132" s="223"/>
      <c r="D132" s="223"/>
      <c r="E132" s="62"/>
      <c r="F132" s="570"/>
      <c r="G132" s="629"/>
      <c r="H132" s="628"/>
      <c r="I132" s="570"/>
      <c r="J132" s="629"/>
      <c r="K132" s="628"/>
      <c r="L132" s="570"/>
      <c r="M132" s="629"/>
      <c r="N132" s="628"/>
      <c r="O132" s="570"/>
      <c r="P132" s="629"/>
      <c r="Q132" s="628"/>
      <c r="R132" s="570"/>
      <c r="S132" s="629"/>
      <c r="T132" s="628"/>
      <c r="U132" s="570"/>
      <c r="V132" s="629"/>
      <c r="W132" s="628"/>
      <c r="X132" s="570"/>
      <c r="Y132" s="288"/>
    </row>
    <row r="133" spans="1:25" ht="11.25" customHeight="1" x14ac:dyDescent="0.2">
      <c r="A133" s="289"/>
      <c r="B133" s="223"/>
      <c r="C133" s="223"/>
      <c r="D133" s="223"/>
      <c r="E133" s="62"/>
      <c r="F133" s="570"/>
      <c r="G133" s="570"/>
      <c r="H133" s="628"/>
      <c r="I133" s="570"/>
      <c r="J133" s="570"/>
      <c r="K133" s="628"/>
      <c r="L133" s="570"/>
      <c r="M133" s="570"/>
      <c r="N133" s="628"/>
      <c r="O133" s="570"/>
      <c r="P133" s="570"/>
      <c r="Q133" s="628"/>
      <c r="R133" s="570"/>
      <c r="S133" s="570"/>
      <c r="T133" s="628"/>
      <c r="U133" s="570"/>
      <c r="V133" s="570"/>
      <c r="W133" s="628"/>
      <c r="X133" s="570"/>
      <c r="Y133" s="220"/>
    </row>
    <row r="134" spans="1:25" ht="11.25" customHeight="1" x14ac:dyDescent="0.2">
      <c r="A134" s="289"/>
      <c r="B134" s="223"/>
      <c r="C134" s="223"/>
      <c r="D134" s="223"/>
      <c r="E134" s="62"/>
      <c r="F134" s="570"/>
      <c r="G134" s="570"/>
      <c r="H134" s="628"/>
      <c r="I134" s="570"/>
      <c r="J134" s="570"/>
      <c r="K134" s="628"/>
      <c r="L134" s="570"/>
      <c r="M134" s="570"/>
      <c r="N134" s="628"/>
      <c r="O134" s="570"/>
      <c r="P134" s="570"/>
      <c r="Q134" s="628"/>
      <c r="R134" s="570"/>
      <c r="S134" s="570"/>
      <c r="T134" s="628"/>
      <c r="U134" s="570"/>
      <c r="V134" s="570"/>
      <c r="W134" s="628"/>
      <c r="X134" s="570"/>
      <c r="Y134" s="220"/>
    </row>
    <row r="135" spans="1:25" ht="11.25" customHeight="1" x14ac:dyDescent="0.2">
      <c r="A135" s="289"/>
      <c r="B135" s="289"/>
      <c r="C135" s="223"/>
      <c r="D135" s="223"/>
      <c r="E135" s="62"/>
      <c r="F135" s="631"/>
      <c r="G135" s="570"/>
      <c r="H135" s="628"/>
      <c r="I135" s="631"/>
      <c r="J135" s="570"/>
      <c r="K135" s="628"/>
      <c r="L135" s="631"/>
      <c r="M135" s="570"/>
      <c r="N135" s="628"/>
      <c r="O135" s="631"/>
      <c r="P135" s="570"/>
      <c r="Q135" s="628"/>
      <c r="R135" s="631"/>
      <c r="S135" s="570"/>
      <c r="T135" s="628"/>
      <c r="U135" s="631"/>
      <c r="V135" s="570"/>
      <c r="W135" s="628"/>
      <c r="X135" s="631"/>
      <c r="Y135" s="220"/>
    </row>
    <row r="136" spans="1:25" ht="11.25" customHeight="1" x14ac:dyDescent="0.2">
      <c r="A136" s="289"/>
      <c r="B136" s="223"/>
      <c r="C136" s="223"/>
      <c r="D136" s="223"/>
      <c r="E136" s="62"/>
      <c r="F136" s="570"/>
      <c r="G136" s="570"/>
      <c r="H136" s="628"/>
      <c r="I136" s="570"/>
      <c r="J136" s="570"/>
      <c r="K136" s="628"/>
      <c r="L136" s="570"/>
      <c r="M136" s="570"/>
      <c r="N136" s="628"/>
      <c r="O136" s="570"/>
      <c r="P136" s="570"/>
      <c r="Q136" s="628"/>
      <c r="R136" s="570"/>
      <c r="S136" s="570"/>
      <c r="T136" s="628"/>
      <c r="U136" s="570"/>
      <c r="V136" s="570"/>
      <c r="W136" s="628"/>
      <c r="X136" s="570"/>
      <c r="Y136" s="220"/>
    </row>
    <row r="137" spans="1:25" ht="11.25" customHeight="1" x14ac:dyDescent="0.2">
      <c r="A137" s="289"/>
      <c r="B137" s="289"/>
      <c r="C137" s="223"/>
      <c r="D137" s="223"/>
      <c r="E137" s="62"/>
      <c r="F137" s="570"/>
      <c r="G137" s="570"/>
      <c r="H137" s="628"/>
      <c r="I137" s="570"/>
      <c r="J137" s="570"/>
      <c r="K137" s="628"/>
      <c r="L137" s="570"/>
      <c r="M137" s="570"/>
      <c r="N137" s="628"/>
      <c r="O137" s="570"/>
      <c r="P137" s="570"/>
      <c r="Q137" s="628"/>
      <c r="R137" s="570"/>
      <c r="S137" s="570"/>
      <c r="T137" s="628"/>
      <c r="U137" s="570"/>
      <c r="V137" s="570"/>
      <c r="W137" s="628"/>
      <c r="X137" s="570"/>
      <c r="Y137" s="220"/>
    </row>
    <row r="138" spans="1:25" ht="11.25" customHeight="1" x14ac:dyDescent="0.2">
      <c r="A138" s="289"/>
      <c r="B138" s="223"/>
      <c r="C138" s="223"/>
      <c r="D138" s="223"/>
      <c r="E138" s="62"/>
      <c r="F138" s="570"/>
      <c r="G138" s="570"/>
      <c r="H138" s="628"/>
      <c r="I138" s="570"/>
      <c r="J138" s="570"/>
      <c r="K138" s="628"/>
      <c r="L138" s="570"/>
      <c r="M138" s="570"/>
      <c r="N138" s="628"/>
      <c r="O138" s="570"/>
      <c r="P138" s="570"/>
      <c r="Q138" s="628"/>
      <c r="R138" s="570"/>
      <c r="S138" s="570"/>
      <c r="T138" s="628"/>
      <c r="U138" s="570"/>
      <c r="V138" s="570"/>
      <c r="W138" s="628"/>
      <c r="X138" s="570"/>
      <c r="Y138" s="220"/>
    </row>
    <row r="139" spans="1:25" ht="11.25" customHeight="1" x14ac:dyDescent="0.2">
      <c r="A139" s="289"/>
      <c r="B139" s="223"/>
      <c r="C139" s="223"/>
      <c r="D139" s="66"/>
      <c r="E139" s="62"/>
      <c r="F139" s="570"/>
      <c r="G139" s="570"/>
      <c r="H139" s="628"/>
      <c r="I139" s="570"/>
      <c r="J139" s="570"/>
      <c r="K139" s="628"/>
      <c r="L139" s="570"/>
      <c r="M139" s="570"/>
      <c r="N139" s="628"/>
      <c r="O139" s="570"/>
      <c r="P139" s="570"/>
      <c r="Q139" s="628"/>
      <c r="R139" s="570"/>
      <c r="S139" s="570"/>
      <c r="T139" s="628"/>
      <c r="U139" s="570"/>
      <c r="V139" s="570"/>
      <c r="W139" s="628"/>
      <c r="X139" s="570"/>
      <c r="Y139" s="220"/>
    </row>
    <row r="140" spans="1:25" ht="11.25" customHeight="1" x14ac:dyDescent="0.2">
      <c r="A140" s="289"/>
      <c r="B140" s="289"/>
      <c r="C140" s="223"/>
      <c r="D140" s="223"/>
      <c r="E140" s="62"/>
      <c r="F140" s="570"/>
      <c r="G140" s="570"/>
      <c r="H140" s="628"/>
      <c r="I140" s="570"/>
      <c r="J140" s="570"/>
      <c r="K140" s="628"/>
      <c r="L140" s="570"/>
      <c r="M140" s="570"/>
      <c r="N140" s="628"/>
      <c r="O140" s="570"/>
      <c r="P140" s="570"/>
      <c r="Q140" s="628"/>
      <c r="R140" s="570"/>
      <c r="S140" s="570"/>
      <c r="T140" s="628"/>
      <c r="U140" s="570"/>
      <c r="V140" s="570"/>
      <c r="W140" s="628"/>
      <c r="X140" s="570"/>
      <c r="Y140" s="220"/>
    </row>
    <row r="141" spans="1:25" ht="11.25" customHeight="1" x14ac:dyDescent="0.2">
      <c r="A141" s="289"/>
      <c r="B141" s="223"/>
      <c r="C141" s="223"/>
      <c r="D141" s="223"/>
      <c r="E141" s="62"/>
      <c r="F141" s="570"/>
      <c r="G141" s="570"/>
      <c r="H141" s="628"/>
      <c r="I141" s="570"/>
      <c r="J141" s="570"/>
      <c r="K141" s="628"/>
      <c r="L141" s="570"/>
      <c r="M141" s="570"/>
      <c r="N141" s="628"/>
      <c r="O141" s="570"/>
      <c r="P141" s="570"/>
      <c r="Q141" s="628"/>
      <c r="R141" s="570"/>
      <c r="S141" s="570"/>
      <c r="T141" s="628"/>
      <c r="U141" s="570"/>
      <c r="V141" s="570"/>
      <c r="W141" s="628"/>
      <c r="X141" s="570"/>
      <c r="Y141" s="220"/>
    </row>
    <row r="142" spans="1:25" ht="11.25" customHeight="1" x14ac:dyDescent="0.2">
      <c r="A142" s="289"/>
      <c r="B142" s="223"/>
      <c r="C142" s="223"/>
      <c r="D142" s="223"/>
      <c r="E142" s="62"/>
      <c r="F142" s="570"/>
      <c r="G142" s="570"/>
      <c r="H142" s="628"/>
      <c r="I142" s="570"/>
      <c r="J142" s="570"/>
      <c r="K142" s="628"/>
      <c r="L142" s="570"/>
      <c r="M142" s="570"/>
      <c r="N142" s="628"/>
      <c r="O142" s="570"/>
      <c r="P142" s="570"/>
      <c r="Q142" s="628"/>
      <c r="R142" s="570"/>
      <c r="S142" s="570"/>
      <c r="T142" s="628"/>
      <c r="U142" s="570"/>
      <c r="V142" s="570"/>
      <c r="W142" s="628"/>
      <c r="X142" s="570"/>
      <c r="Y142" s="220"/>
    </row>
    <row r="143" spans="1:25" ht="11.25" customHeight="1" x14ac:dyDescent="0.2">
      <c r="A143" s="289"/>
      <c r="B143" s="223"/>
      <c r="C143" s="223"/>
      <c r="D143" s="66"/>
      <c r="E143" s="62"/>
      <c r="F143" s="570"/>
      <c r="G143" s="570"/>
      <c r="H143" s="628"/>
      <c r="I143" s="570"/>
      <c r="J143" s="570"/>
      <c r="K143" s="628"/>
      <c r="L143" s="570"/>
      <c r="M143" s="570"/>
      <c r="N143" s="628"/>
      <c r="O143" s="570"/>
      <c r="P143" s="570"/>
      <c r="Q143" s="628"/>
      <c r="R143" s="570"/>
      <c r="S143" s="570"/>
      <c r="T143" s="628"/>
      <c r="U143" s="570"/>
      <c r="V143" s="570"/>
      <c r="W143" s="628"/>
      <c r="X143" s="570"/>
      <c r="Y143" s="220"/>
    </row>
    <row r="144" spans="1:25" ht="11.25" customHeight="1" x14ac:dyDescent="0.2">
      <c r="A144" s="223"/>
      <c r="B144" s="289"/>
      <c r="C144" s="223"/>
      <c r="D144" s="223"/>
      <c r="E144" s="62"/>
      <c r="F144" s="570"/>
      <c r="G144" s="570"/>
      <c r="H144" s="628"/>
      <c r="I144" s="570"/>
      <c r="J144" s="570"/>
      <c r="K144" s="628"/>
      <c r="L144" s="570"/>
      <c r="M144" s="570"/>
      <c r="N144" s="628"/>
      <c r="O144" s="570"/>
      <c r="P144" s="570"/>
      <c r="Q144" s="628"/>
      <c r="R144" s="570"/>
      <c r="S144" s="570"/>
      <c r="T144" s="628"/>
      <c r="U144" s="570"/>
      <c r="V144" s="570"/>
      <c r="W144" s="628"/>
      <c r="X144" s="570"/>
      <c r="Y144" s="220"/>
    </row>
    <row r="145" spans="1:25" ht="11.25" customHeight="1" x14ac:dyDescent="0.2">
      <c r="A145" s="223"/>
      <c r="B145" s="223"/>
      <c r="C145" s="223"/>
      <c r="D145" s="223"/>
      <c r="E145" s="62"/>
      <c r="F145" s="570"/>
      <c r="G145" s="570"/>
      <c r="H145" s="628"/>
      <c r="I145" s="570"/>
      <c r="J145" s="570"/>
      <c r="K145" s="628"/>
      <c r="L145" s="570"/>
      <c r="M145" s="570"/>
      <c r="N145" s="628"/>
      <c r="O145" s="570"/>
      <c r="P145" s="570"/>
      <c r="Q145" s="628"/>
      <c r="R145" s="570"/>
      <c r="S145" s="570"/>
      <c r="T145" s="628"/>
      <c r="U145" s="570"/>
      <c r="V145" s="570"/>
      <c r="W145" s="628"/>
      <c r="X145" s="570"/>
      <c r="Y145" s="220"/>
    </row>
    <row r="146" spans="1:25" ht="11.25" customHeight="1" x14ac:dyDescent="0.2">
      <c r="A146" s="223"/>
      <c r="B146" s="223"/>
      <c r="C146" s="223"/>
      <c r="D146" s="223"/>
      <c r="E146" s="62"/>
      <c r="F146" s="570"/>
      <c r="G146" s="570"/>
      <c r="H146" s="628"/>
      <c r="I146" s="570"/>
      <c r="J146" s="570"/>
      <c r="K146" s="628"/>
      <c r="L146" s="570"/>
      <c r="M146" s="570"/>
      <c r="N146" s="628"/>
      <c r="O146" s="570"/>
      <c r="P146" s="570"/>
      <c r="Q146" s="628"/>
      <c r="R146" s="570"/>
      <c r="S146" s="570"/>
      <c r="T146" s="628"/>
      <c r="U146" s="570"/>
      <c r="V146" s="570"/>
      <c r="W146" s="628"/>
      <c r="X146" s="570"/>
      <c r="Y146" s="220"/>
    </row>
    <row r="147" spans="1:25" ht="11.25" customHeight="1" x14ac:dyDescent="0.2">
      <c r="A147" s="223"/>
      <c r="B147" s="223"/>
      <c r="C147" s="223"/>
      <c r="D147" s="66"/>
      <c r="E147" s="62"/>
      <c r="F147" s="480"/>
      <c r="G147" s="480"/>
      <c r="H147" s="480"/>
      <c r="I147" s="480"/>
      <c r="J147" s="480"/>
      <c r="K147" s="480"/>
      <c r="L147" s="480"/>
      <c r="M147" s="480"/>
      <c r="N147" s="480"/>
      <c r="O147" s="480"/>
      <c r="P147" s="508"/>
      <c r="Q147" s="480"/>
      <c r="R147" s="480"/>
      <c r="S147" s="480"/>
      <c r="T147" s="480"/>
      <c r="U147" s="480"/>
      <c r="V147" s="480"/>
      <c r="W147" s="480"/>
      <c r="X147" s="480"/>
      <c r="Y147" s="62"/>
    </row>
    <row r="148" spans="1:25" ht="11.25" customHeight="1" x14ac:dyDescent="0.2">
      <c r="A148" s="223"/>
      <c r="B148" s="223"/>
      <c r="C148" s="223"/>
      <c r="D148" s="66"/>
      <c r="E148" s="62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62"/>
      <c r="Q148" s="220"/>
      <c r="R148" s="220"/>
      <c r="S148" s="220"/>
      <c r="T148" s="220"/>
      <c r="U148" s="220"/>
      <c r="V148" s="220"/>
      <c r="W148" s="220"/>
      <c r="X148" s="220"/>
      <c r="Y148" s="62"/>
    </row>
    <row r="149" spans="1:25" ht="11.25" customHeight="1" x14ac:dyDescent="0.2">
      <c r="A149" s="223"/>
      <c r="B149" s="223"/>
      <c r="C149" s="223"/>
      <c r="D149" s="66"/>
      <c r="E149" s="62"/>
      <c r="F149" s="220"/>
      <c r="G149" s="220"/>
      <c r="H149" s="220"/>
      <c r="I149" s="220"/>
      <c r="J149" s="220"/>
      <c r="K149" s="220"/>
      <c r="L149" s="220"/>
      <c r="M149" s="220"/>
      <c r="N149" s="220"/>
      <c r="O149" s="281"/>
      <c r="P149" s="62"/>
      <c r="Q149" s="220"/>
      <c r="R149" s="220"/>
      <c r="S149" s="220"/>
      <c r="T149" s="220"/>
      <c r="U149" s="220"/>
      <c r="V149" s="220"/>
      <c r="W149" s="220"/>
      <c r="X149" s="281"/>
      <c r="Y149" s="62"/>
    </row>
    <row r="150" spans="1:25" ht="11.25" customHeight="1" x14ac:dyDescent="0.2">
      <c r="A150" s="314"/>
      <c r="B150" s="314"/>
      <c r="C150" s="109"/>
      <c r="D150" s="109"/>
      <c r="E150" s="109"/>
      <c r="F150" s="109"/>
      <c r="G150" s="109"/>
      <c r="H150" s="109"/>
      <c r="J150" s="109"/>
      <c r="K150" s="109"/>
      <c r="U150" s="109"/>
      <c r="V150" s="603"/>
      <c r="W150" s="109"/>
      <c r="X150" s="109"/>
      <c r="Y150" s="109"/>
    </row>
    <row r="151" spans="1:25" ht="14.1" customHeight="1" x14ac:dyDescent="0.2">
      <c r="A151" s="287"/>
      <c r="B151" s="287"/>
      <c r="C151" s="287"/>
      <c r="D151" s="287"/>
      <c r="E151" s="109"/>
      <c r="F151" s="109"/>
      <c r="G151" s="109"/>
      <c r="H151" s="109"/>
      <c r="I151" s="109"/>
      <c r="J151" s="109"/>
      <c r="K151" s="109"/>
      <c r="U151" s="109"/>
      <c r="V151" s="266"/>
      <c r="W151" s="109"/>
      <c r="X151" s="109"/>
      <c r="Y151" s="109"/>
    </row>
    <row r="152" spans="1:25" ht="14.1" customHeight="1" x14ac:dyDescent="0.2">
      <c r="A152" s="287"/>
      <c r="B152" s="287"/>
      <c r="C152" s="287"/>
      <c r="D152" s="287"/>
      <c r="E152" s="109"/>
      <c r="F152" s="109"/>
      <c r="G152" s="109"/>
      <c r="H152" s="109"/>
      <c r="I152" s="109"/>
      <c r="J152" s="109"/>
      <c r="K152" s="109"/>
      <c r="L152" s="109"/>
      <c r="M152" s="266"/>
      <c r="N152" s="109"/>
      <c r="O152" s="109"/>
      <c r="P152" s="109"/>
    </row>
    <row r="153" spans="1:25" ht="11.25" customHeight="1" x14ac:dyDescent="0.2">
      <c r="A153" s="287"/>
      <c r="B153" s="287"/>
      <c r="C153" s="287"/>
      <c r="D153" s="287"/>
      <c r="E153" s="109"/>
      <c r="G153" s="603"/>
      <c r="I153" s="603"/>
      <c r="J153" s="109"/>
      <c r="K153" s="109"/>
      <c r="L153" s="603"/>
      <c r="M153" s="109"/>
      <c r="N153" s="109"/>
      <c r="O153" s="109"/>
      <c r="P153" s="109"/>
    </row>
    <row r="154" spans="1:25" ht="12.2" customHeight="1" x14ac:dyDescent="0.2">
      <c r="A154" s="287"/>
      <c r="B154" s="287"/>
      <c r="C154" s="287"/>
      <c r="D154" s="287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1:25" ht="11.25" customHeight="1" x14ac:dyDescent="0.2">
      <c r="A155" s="223"/>
      <c r="B155" s="223"/>
      <c r="C155" s="223"/>
      <c r="D155" s="223"/>
      <c r="E155" s="62"/>
      <c r="F155" s="477"/>
      <c r="G155" s="508"/>
      <c r="H155" s="508"/>
      <c r="I155" s="477"/>
      <c r="J155" s="508"/>
      <c r="K155" s="508"/>
      <c r="L155" s="477"/>
      <c r="M155" s="508"/>
      <c r="N155" s="508"/>
      <c r="O155" s="477"/>
      <c r="P155" s="508"/>
      <c r="Q155" s="508"/>
      <c r="R155" s="477"/>
      <c r="S155" s="508"/>
      <c r="T155" s="508"/>
      <c r="U155" s="477"/>
      <c r="V155" s="508"/>
      <c r="W155" s="508"/>
      <c r="X155" s="477"/>
      <c r="Y155" s="62"/>
    </row>
    <row r="156" spans="1:25" ht="11.25" customHeight="1" x14ac:dyDescent="0.2"/>
    <row r="157" spans="1:25" ht="11.25" customHeight="1" x14ac:dyDescent="0.2">
      <c r="A157" s="337"/>
      <c r="B157" s="623"/>
      <c r="C157" s="223"/>
      <c r="D157" s="223"/>
      <c r="E157" s="62"/>
      <c r="F157" s="618"/>
      <c r="G157" s="618"/>
      <c r="H157" s="618"/>
      <c r="I157" s="618"/>
      <c r="J157" s="618"/>
      <c r="K157" s="618"/>
      <c r="L157" s="618"/>
      <c r="M157" s="618"/>
      <c r="N157" s="618"/>
      <c r="O157" s="618"/>
      <c r="P157" s="528"/>
      <c r="Q157" s="618"/>
      <c r="R157" s="618"/>
      <c r="S157" s="618"/>
      <c r="T157" s="618"/>
      <c r="U157" s="618"/>
      <c r="V157" s="618"/>
      <c r="W157" s="618"/>
      <c r="X157" s="618"/>
      <c r="Y157" s="224"/>
    </row>
    <row r="158" spans="1:25" ht="11.25" customHeight="1" x14ac:dyDescent="0.2">
      <c r="A158" s="337"/>
      <c r="B158" s="223"/>
      <c r="C158" s="223"/>
      <c r="D158" s="223"/>
      <c r="E158" s="62"/>
      <c r="F158" s="477"/>
      <c r="G158" s="508"/>
      <c r="H158" s="508"/>
      <c r="I158" s="477"/>
      <c r="J158" s="508"/>
      <c r="K158" s="508"/>
      <c r="L158" s="477"/>
      <c r="M158" s="508"/>
      <c r="N158" s="508"/>
      <c r="O158" s="477"/>
      <c r="P158" s="508"/>
      <c r="Q158" s="508"/>
      <c r="R158" s="477"/>
      <c r="S158" s="508"/>
      <c r="T158" s="508"/>
      <c r="U158" s="477"/>
      <c r="V158" s="508"/>
      <c r="W158" s="508"/>
      <c r="X158" s="477"/>
      <c r="Y158" s="62"/>
    </row>
    <row r="159" spans="1:25" ht="11.25" customHeight="1" x14ac:dyDescent="0.2">
      <c r="A159" s="337"/>
      <c r="B159" s="223"/>
      <c r="C159" s="223"/>
      <c r="D159" s="223"/>
      <c r="E159" s="220"/>
      <c r="F159" s="625"/>
      <c r="G159" s="632"/>
      <c r="H159" s="632"/>
      <c r="I159" s="625"/>
      <c r="J159" s="632"/>
      <c r="K159" s="632"/>
      <c r="L159" s="625"/>
      <c r="M159" s="632"/>
      <c r="N159" s="632"/>
      <c r="O159" s="625"/>
      <c r="P159" s="633"/>
      <c r="Q159" s="632"/>
      <c r="R159" s="625"/>
      <c r="S159" s="632"/>
      <c r="T159" s="632"/>
      <c r="U159" s="625"/>
      <c r="V159" s="632"/>
      <c r="W159" s="632"/>
      <c r="X159" s="625"/>
      <c r="Y159" s="283"/>
    </row>
    <row r="160" spans="1:25" ht="11.25" customHeight="1" x14ac:dyDescent="0.2">
      <c r="A160" s="337"/>
      <c r="B160" s="223"/>
      <c r="C160" s="223"/>
      <c r="D160" s="223"/>
      <c r="E160" s="220"/>
      <c r="F160" s="570"/>
      <c r="G160" s="570"/>
      <c r="H160" s="570"/>
      <c r="I160" s="570"/>
      <c r="J160" s="570"/>
      <c r="K160" s="570"/>
      <c r="L160" s="570"/>
      <c r="M160" s="570"/>
      <c r="N160" s="570"/>
      <c r="O160" s="570"/>
      <c r="P160" s="626"/>
      <c r="Q160" s="570"/>
      <c r="R160" s="570"/>
      <c r="S160" s="570"/>
      <c r="T160" s="570"/>
      <c r="U160" s="570"/>
      <c r="V160" s="570"/>
      <c r="W160" s="570"/>
      <c r="X160" s="570"/>
      <c r="Y160" s="283"/>
    </row>
    <row r="161" spans="1:25" ht="11.25" customHeight="1" x14ac:dyDescent="0.2">
      <c r="A161" s="337"/>
      <c r="B161" s="223"/>
      <c r="C161" s="223"/>
      <c r="D161" s="220"/>
      <c r="E161" s="220"/>
      <c r="F161" s="480"/>
      <c r="G161" s="480"/>
      <c r="H161" s="480"/>
      <c r="I161" s="480"/>
      <c r="J161" s="480"/>
      <c r="K161" s="480"/>
      <c r="L161" s="480"/>
      <c r="M161" s="480"/>
      <c r="N161" s="480"/>
      <c r="O161" s="510"/>
      <c r="P161" s="508"/>
      <c r="Q161" s="480"/>
      <c r="R161" s="480"/>
      <c r="S161" s="480"/>
      <c r="T161" s="480"/>
      <c r="U161" s="480"/>
      <c r="V161" s="480"/>
      <c r="W161" s="480"/>
      <c r="X161" s="510"/>
      <c r="Y161" s="62"/>
    </row>
    <row r="162" spans="1:25" ht="11.25" customHeight="1" x14ac:dyDescent="0.2">
      <c r="A162" s="337"/>
      <c r="B162" s="223"/>
      <c r="C162" s="223"/>
      <c r="D162" s="223"/>
      <c r="E162" s="62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62"/>
      <c r="Q162" s="86"/>
      <c r="R162" s="86"/>
      <c r="S162" s="86"/>
      <c r="T162" s="86"/>
      <c r="U162" s="86"/>
      <c r="V162" s="86"/>
      <c r="W162" s="86"/>
      <c r="X162" s="86"/>
      <c r="Y162" s="62"/>
    </row>
    <row r="163" spans="1:25" ht="12.2" customHeight="1" x14ac:dyDescent="0.2">
      <c r="A163" s="346"/>
      <c r="B163" s="287"/>
      <c r="C163" s="287"/>
      <c r="D163" s="287"/>
      <c r="E163" s="109"/>
      <c r="G163" s="603"/>
      <c r="I163" s="603"/>
      <c r="J163" s="109"/>
      <c r="K163" s="109"/>
      <c r="L163" s="603"/>
      <c r="M163" s="109"/>
      <c r="N163" s="109"/>
      <c r="O163" s="109"/>
      <c r="P163" s="109"/>
      <c r="Q163" s="603"/>
      <c r="R163" s="603"/>
      <c r="S163" s="109"/>
      <c r="T163" s="109"/>
      <c r="U163" s="109"/>
      <c r="V163" s="109"/>
      <c r="W163" s="109"/>
      <c r="X163" s="109"/>
      <c r="Y163" s="109"/>
    </row>
    <row r="164" spans="1:25" ht="11.25" customHeight="1" x14ac:dyDescent="0.2">
      <c r="A164" s="346"/>
      <c r="B164" s="287"/>
      <c r="C164" s="287"/>
      <c r="D164" s="287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</row>
    <row r="165" spans="1:25" ht="11.25" customHeight="1" x14ac:dyDescent="0.2">
      <c r="A165" s="337"/>
      <c r="B165" s="223"/>
      <c r="C165" s="223"/>
      <c r="D165" s="242"/>
      <c r="E165" s="242"/>
      <c r="F165" s="505"/>
      <c r="G165" s="505"/>
      <c r="H165" s="505"/>
      <c r="I165" s="505"/>
      <c r="J165" s="505"/>
      <c r="K165" s="505"/>
      <c r="L165" s="505"/>
      <c r="M165" s="505"/>
      <c r="N165" s="505"/>
      <c r="O165" s="505"/>
      <c r="P165" s="508"/>
      <c r="Q165" s="505"/>
      <c r="R165" s="505"/>
      <c r="S165" s="505"/>
      <c r="T165" s="505"/>
      <c r="U165" s="505"/>
      <c r="V165" s="505"/>
      <c r="W165" s="505"/>
      <c r="X165" s="505"/>
      <c r="Y165" s="62"/>
    </row>
    <row r="166" spans="1:25" ht="11.25" customHeight="1" x14ac:dyDescent="0.2">
      <c r="A166" s="337"/>
      <c r="B166" s="623"/>
      <c r="C166" s="223"/>
      <c r="D166" s="223"/>
      <c r="E166" s="86"/>
      <c r="F166" s="505"/>
      <c r="G166" s="477"/>
      <c r="H166" s="477"/>
      <c r="I166" s="505"/>
      <c r="J166" s="477"/>
      <c r="K166" s="477"/>
      <c r="L166" s="505"/>
      <c r="M166" s="477"/>
      <c r="N166" s="477"/>
      <c r="O166" s="505"/>
      <c r="P166" s="624"/>
      <c r="Q166" s="477"/>
      <c r="R166" s="505"/>
      <c r="S166" s="477"/>
      <c r="T166" s="477"/>
      <c r="U166" s="505"/>
      <c r="V166" s="477"/>
      <c r="W166" s="477"/>
      <c r="X166" s="505"/>
      <c r="Y166" s="224"/>
    </row>
    <row r="167" spans="1:25" ht="11.25" customHeight="1" x14ac:dyDescent="0.2">
      <c r="A167" s="337"/>
      <c r="B167" s="223"/>
      <c r="C167" s="223"/>
      <c r="D167" s="223"/>
      <c r="E167" s="62"/>
      <c r="F167" s="477"/>
      <c r="G167" s="508"/>
      <c r="H167" s="508"/>
      <c r="I167" s="477"/>
      <c r="J167" s="508"/>
      <c r="K167" s="508"/>
      <c r="L167" s="477"/>
      <c r="M167" s="508"/>
      <c r="N167" s="508"/>
      <c r="O167" s="477"/>
      <c r="P167" s="508"/>
      <c r="Q167" s="508"/>
      <c r="R167" s="477"/>
      <c r="S167" s="508"/>
      <c r="T167" s="508"/>
      <c r="U167" s="477"/>
      <c r="V167" s="508"/>
      <c r="W167" s="508"/>
      <c r="X167" s="477"/>
      <c r="Y167" s="62"/>
    </row>
    <row r="168" spans="1:25" ht="11.25" customHeight="1" x14ac:dyDescent="0.2">
      <c r="A168" s="337"/>
      <c r="B168" s="223"/>
      <c r="C168" s="223"/>
      <c r="D168" s="223"/>
      <c r="E168" s="220"/>
      <c r="F168" s="480"/>
      <c r="G168" s="480"/>
      <c r="H168" s="480"/>
      <c r="I168" s="480"/>
      <c r="J168" s="480"/>
      <c r="K168" s="480"/>
      <c r="L168" s="480"/>
      <c r="M168" s="480"/>
      <c r="N168" s="480"/>
      <c r="O168" s="480"/>
      <c r="P168" s="627"/>
      <c r="Q168" s="480"/>
      <c r="R168" s="480"/>
      <c r="S168" s="480"/>
      <c r="T168" s="480"/>
      <c r="U168" s="480"/>
      <c r="V168" s="480"/>
      <c r="W168" s="480"/>
      <c r="X168" s="480"/>
      <c r="Y168" s="283"/>
    </row>
    <row r="169" spans="1:25" ht="11.25" customHeight="1" x14ac:dyDescent="0.2">
      <c r="A169" s="337"/>
      <c r="B169" s="223"/>
      <c r="C169" s="223"/>
      <c r="D169" s="223"/>
      <c r="E169" s="220"/>
      <c r="F169" s="480"/>
      <c r="G169" s="480"/>
      <c r="H169" s="480"/>
      <c r="I169" s="480"/>
      <c r="J169" s="480"/>
      <c r="K169" s="480"/>
      <c r="L169" s="480"/>
      <c r="M169" s="480"/>
      <c r="N169" s="480"/>
      <c r="O169" s="480"/>
      <c r="P169" s="627"/>
      <c r="Q169" s="480"/>
      <c r="R169" s="480"/>
      <c r="S169" s="480"/>
      <c r="T169" s="480"/>
      <c r="U169" s="480"/>
      <c r="V169" s="480"/>
      <c r="W169" s="480"/>
      <c r="X169" s="480"/>
      <c r="Y169" s="283"/>
    </row>
    <row r="170" spans="1:25" ht="11.25" customHeight="1" x14ac:dyDescent="0.2">
      <c r="A170" s="337"/>
      <c r="B170" s="223"/>
      <c r="C170" s="223"/>
      <c r="D170" s="223"/>
      <c r="E170" s="220"/>
      <c r="F170" s="480"/>
      <c r="G170" s="480"/>
      <c r="H170" s="480"/>
      <c r="I170" s="480"/>
      <c r="J170" s="480"/>
      <c r="K170" s="480"/>
      <c r="L170" s="480"/>
      <c r="M170" s="480"/>
      <c r="N170" s="480"/>
      <c r="O170" s="480"/>
      <c r="P170" s="627"/>
      <c r="Q170" s="480"/>
      <c r="R170" s="480"/>
      <c r="S170" s="480"/>
      <c r="T170" s="480"/>
      <c r="U170" s="480"/>
      <c r="V170" s="480"/>
      <c r="W170" s="480"/>
      <c r="X170" s="480"/>
      <c r="Y170" s="283"/>
    </row>
    <row r="171" spans="1:25" ht="11.25" customHeight="1" x14ac:dyDescent="0.2">
      <c r="A171" s="337"/>
      <c r="B171" s="223"/>
      <c r="C171" s="223"/>
      <c r="D171" s="223"/>
      <c r="E171" s="220"/>
      <c r="F171" s="480"/>
      <c r="G171" s="480"/>
      <c r="H171" s="480"/>
      <c r="I171" s="480"/>
      <c r="J171" s="480"/>
      <c r="K171" s="480"/>
      <c r="L171" s="480"/>
      <c r="M171" s="480"/>
      <c r="N171" s="480"/>
      <c r="O171" s="480"/>
      <c r="P171" s="627"/>
      <c r="Q171" s="480"/>
      <c r="R171" s="480"/>
      <c r="S171" s="480"/>
      <c r="T171" s="480"/>
      <c r="U171" s="480"/>
      <c r="V171" s="480"/>
      <c r="W171" s="480"/>
      <c r="X171" s="480"/>
      <c r="Y171" s="283"/>
    </row>
    <row r="172" spans="1:25" ht="11.25" customHeight="1" x14ac:dyDescent="0.2">
      <c r="A172" s="337"/>
      <c r="B172" s="223"/>
      <c r="C172" s="223"/>
      <c r="D172" s="66"/>
      <c r="E172" s="220"/>
      <c r="F172" s="480"/>
      <c r="G172" s="480"/>
      <c r="H172" s="480"/>
      <c r="I172" s="480"/>
      <c r="J172" s="480"/>
      <c r="K172" s="480"/>
      <c r="L172" s="480"/>
      <c r="M172" s="480"/>
      <c r="N172" s="480"/>
      <c r="O172" s="510"/>
      <c r="P172" s="508"/>
      <c r="Q172" s="480"/>
      <c r="R172" s="480"/>
      <c r="S172" s="480"/>
      <c r="T172" s="480"/>
      <c r="U172" s="480"/>
      <c r="V172" s="480"/>
      <c r="W172" s="480"/>
      <c r="X172" s="510"/>
      <c r="Y172" s="62"/>
    </row>
    <row r="173" spans="1:25" ht="11.25" customHeight="1" x14ac:dyDescent="0.2">
      <c r="A173" s="337"/>
      <c r="B173" s="223"/>
      <c r="C173" s="223"/>
      <c r="D173" s="223"/>
      <c r="E173" s="62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283"/>
      <c r="Q173" s="86"/>
      <c r="R173" s="86"/>
      <c r="S173" s="86"/>
      <c r="T173" s="86"/>
      <c r="U173" s="86"/>
      <c r="V173" s="86"/>
      <c r="W173" s="86"/>
      <c r="X173" s="86"/>
      <c r="Y173" s="283"/>
    </row>
    <row r="174" spans="1:25" ht="12.2" customHeight="1" x14ac:dyDescent="0.2">
      <c r="A174" s="346"/>
      <c r="B174" s="287"/>
      <c r="C174" s="287"/>
      <c r="D174" s="287"/>
      <c r="E174" s="109"/>
      <c r="G174" s="603"/>
      <c r="I174" s="603"/>
      <c r="J174" s="109"/>
      <c r="K174" s="109"/>
      <c r="L174" s="603"/>
      <c r="M174" s="109"/>
      <c r="N174" s="109"/>
      <c r="O174" s="109"/>
      <c r="P174" s="109"/>
      <c r="Q174" s="603"/>
      <c r="R174" s="603"/>
      <c r="S174" s="109"/>
      <c r="T174" s="109"/>
      <c r="U174" s="109"/>
      <c r="V174" s="109"/>
      <c r="W174" s="109"/>
      <c r="X174" s="109"/>
      <c r="Y174" s="109"/>
    </row>
    <row r="175" spans="1:25" ht="11.25" customHeight="1" x14ac:dyDescent="0.2">
      <c r="A175" s="346"/>
      <c r="B175" s="287"/>
      <c r="C175" s="287"/>
      <c r="D175" s="287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</row>
    <row r="176" spans="1:25" ht="11.25" customHeight="1" x14ac:dyDescent="0.2">
      <c r="A176" s="337"/>
      <c r="B176" s="223"/>
      <c r="C176" s="223"/>
      <c r="D176" s="223"/>
      <c r="E176" s="62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62"/>
      <c r="Q176" s="242"/>
      <c r="R176" s="242"/>
      <c r="S176" s="242"/>
      <c r="T176" s="242"/>
      <c r="U176" s="242"/>
      <c r="V176" s="242"/>
      <c r="W176" s="242"/>
      <c r="X176" s="242"/>
      <c r="Y176" s="62"/>
    </row>
    <row r="177" spans="1:25" ht="11.25" customHeight="1" x14ac:dyDescent="0.2">
      <c r="A177" s="337"/>
      <c r="B177" s="623"/>
      <c r="C177" s="223"/>
      <c r="D177" s="223"/>
      <c r="E177" s="62"/>
      <c r="F177" s="242"/>
      <c r="G177" s="86"/>
      <c r="H177" s="86"/>
      <c r="I177" s="242"/>
      <c r="J177" s="86"/>
      <c r="K177" s="86"/>
      <c r="L177" s="242"/>
      <c r="M177" s="86"/>
      <c r="N177" s="86"/>
      <c r="O177" s="242"/>
      <c r="P177" s="224"/>
      <c r="Q177" s="86"/>
      <c r="R177" s="242"/>
      <c r="S177" s="86"/>
      <c r="T177" s="86"/>
      <c r="U177" s="242"/>
      <c r="V177" s="86"/>
      <c r="W177" s="86"/>
      <c r="X177" s="242"/>
      <c r="Y177" s="224"/>
    </row>
    <row r="178" spans="1:25" ht="11.25" customHeight="1" x14ac:dyDescent="0.2">
      <c r="A178" s="223"/>
      <c r="B178" s="223"/>
      <c r="C178" s="223"/>
      <c r="D178" s="223"/>
      <c r="E178" s="62"/>
      <c r="F178" s="477"/>
      <c r="G178" s="508"/>
      <c r="H178" s="508"/>
      <c r="I178" s="477"/>
      <c r="J178" s="508"/>
      <c r="K178" s="508"/>
      <c r="L178" s="477"/>
      <c r="M178" s="508"/>
      <c r="N178" s="508"/>
      <c r="O178" s="477"/>
      <c r="P178" s="508"/>
      <c r="Q178" s="508"/>
      <c r="R178" s="477"/>
      <c r="S178" s="508"/>
      <c r="T178" s="508"/>
      <c r="U178" s="477"/>
      <c r="V178" s="508"/>
      <c r="W178" s="508"/>
      <c r="X178" s="477"/>
      <c r="Y178" s="62"/>
    </row>
    <row r="179" spans="1:25" ht="11.25" customHeight="1" x14ac:dyDescent="0.2">
      <c r="A179" s="289"/>
      <c r="B179" s="223"/>
      <c r="C179" s="223"/>
      <c r="D179" s="223"/>
      <c r="E179" s="62"/>
      <c r="F179" s="570"/>
      <c r="G179" s="570"/>
      <c r="H179" s="628"/>
      <c r="I179" s="570"/>
      <c r="J179" s="570"/>
      <c r="K179" s="628"/>
      <c r="L179" s="570"/>
      <c r="M179" s="570"/>
      <c r="N179" s="628"/>
      <c r="O179" s="570"/>
      <c r="P179" s="570"/>
      <c r="Q179" s="628"/>
      <c r="R179" s="570"/>
      <c r="S179" s="570"/>
      <c r="T179" s="628"/>
      <c r="U179" s="570"/>
      <c r="V179" s="570"/>
      <c r="W179" s="628"/>
      <c r="X179" s="570"/>
      <c r="Y179" s="220"/>
    </row>
    <row r="180" spans="1:25" ht="11.25" customHeight="1" x14ac:dyDescent="0.2">
      <c r="A180" s="289"/>
      <c r="B180" s="223"/>
      <c r="C180" s="223"/>
      <c r="D180" s="223"/>
      <c r="E180" s="62"/>
      <c r="F180" s="570"/>
      <c r="G180" s="570"/>
      <c r="H180" s="628"/>
      <c r="I180" s="570"/>
      <c r="J180" s="570"/>
      <c r="K180" s="628"/>
      <c r="L180" s="570"/>
      <c r="M180" s="570"/>
      <c r="N180" s="628"/>
      <c r="O180" s="570"/>
      <c r="P180" s="570"/>
      <c r="Q180" s="628"/>
      <c r="R180" s="570"/>
      <c r="S180" s="570"/>
      <c r="T180" s="628"/>
      <c r="U180" s="570"/>
      <c r="V180" s="570"/>
      <c r="W180" s="628"/>
      <c r="X180" s="570"/>
      <c r="Y180" s="220"/>
    </row>
    <row r="181" spans="1:25" ht="11.25" customHeight="1" x14ac:dyDescent="0.2">
      <c r="A181" s="289"/>
      <c r="B181" s="223"/>
      <c r="C181" s="223"/>
      <c r="D181" s="223"/>
      <c r="E181" s="62"/>
      <c r="F181" s="570"/>
      <c r="G181" s="570"/>
      <c r="H181" s="628"/>
      <c r="I181" s="570"/>
      <c r="J181" s="570"/>
      <c r="K181" s="628"/>
      <c r="L181" s="570"/>
      <c r="M181" s="570"/>
      <c r="N181" s="628"/>
      <c r="O181" s="570"/>
      <c r="P181" s="570"/>
      <c r="Q181" s="628"/>
      <c r="R181" s="570"/>
      <c r="S181" s="570"/>
      <c r="T181" s="628"/>
      <c r="U181" s="570"/>
      <c r="V181" s="570"/>
      <c r="W181" s="628"/>
      <c r="X181" s="570"/>
      <c r="Y181" s="220"/>
    </row>
    <row r="182" spans="1:25" ht="11.25" customHeight="1" x14ac:dyDescent="0.2">
      <c r="A182" s="289"/>
      <c r="B182" s="223"/>
      <c r="C182" s="223"/>
      <c r="D182" s="223"/>
      <c r="E182" s="62"/>
      <c r="F182" s="570"/>
      <c r="G182" s="570"/>
      <c r="H182" s="628"/>
      <c r="I182" s="570"/>
      <c r="J182" s="570"/>
      <c r="K182" s="628"/>
      <c r="L182" s="570"/>
      <c r="M182" s="570"/>
      <c r="N182" s="628"/>
      <c r="O182" s="570"/>
      <c r="P182" s="570"/>
      <c r="Q182" s="628"/>
      <c r="R182" s="570"/>
      <c r="S182" s="570"/>
      <c r="T182" s="628"/>
      <c r="U182" s="570"/>
      <c r="V182" s="570"/>
      <c r="W182" s="628"/>
      <c r="X182" s="570"/>
      <c r="Y182" s="220"/>
    </row>
    <row r="183" spans="1:25" ht="11.25" customHeight="1" x14ac:dyDescent="0.2">
      <c r="A183" s="289"/>
      <c r="B183" s="223"/>
      <c r="C183" s="223"/>
      <c r="D183" s="223"/>
      <c r="E183" s="62"/>
      <c r="F183" s="570"/>
      <c r="G183" s="629"/>
      <c r="H183" s="628"/>
      <c r="I183" s="570"/>
      <c r="J183" s="629"/>
      <c r="K183" s="628"/>
      <c r="L183" s="570"/>
      <c r="M183" s="629"/>
      <c r="N183" s="628"/>
      <c r="O183" s="570"/>
      <c r="P183" s="629"/>
      <c r="Q183" s="628"/>
      <c r="R183" s="570"/>
      <c r="S183" s="629"/>
      <c r="T183" s="628"/>
      <c r="U183" s="570"/>
      <c r="V183" s="629"/>
      <c r="W183" s="628"/>
      <c r="X183" s="570"/>
      <c r="Y183" s="288"/>
    </row>
    <row r="184" spans="1:25" ht="11.25" customHeight="1" x14ac:dyDescent="0.2">
      <c r="A184" s="289"/>
      <c r="B184" s="223"/>
      <c r="C184" s="223"/>
      <c r="D184" s="223"/>
      <c r="E184" s="62"/>
      <c r="F184" s="570"/>
      <c r="G184" s="570"/>
      <c r="H184" s="628"/>
      <c r="I184" s="570"/>
      <c r="J184" s="570"/>
      <c r="K184" s="628"/>
      <c r="L184" s="570"/>
      <c r="M184" s="570"/>
      <c r="N184" s="628"/>
      <c r="O184" s="570"/>
      <c r="P184" s="570"/>
      <c r="Q184" s="628"/>
      <c r="R184" s="570"/>
      <c r="S184" s="570"/>
      <c r="T184" s="628"/>
      <c r="U184" s="570"/>
      <c r="V184" s="570"/>
      <c r="W184" s="628"/>
      <c r="X184" s="570"/>
      <c r="Y184" s="220"/>
    </row>
    <row r="185" spans="1:25" ht="11.25" customHeight="1" x14ac:dyDescent="0.2">
      <c r="A185" s="289"/>
      <c r="B185" s="223"/>
      <c r="C185" s="223"/>
      <c r="D185" s="223"/>
      <c r="E185" s="62"/>
      <c r="F185" s="570"/>
      <c r="G185" s="570"/>
      <c r="H185" s="628"/>
      <c r="I185" s="570"/>
      <c r="J185" s="570"/>
      <c r="K185" s="628"/>
      <c r="L185" s="570"/>
      <c r="M185" s="570"/>
      <c r="N185" s="628"/>
      <c r="O185" s="570"/>
      <c r="P185" s="570"/>
      <c r="Q185" s="628"/>
      <c r="R185" s="570"/>
      <c r="S185" s="570"/>
      <c r="T185" s="628"/>
      <c r="U185" s="570"/>
      <c r="V185" s="570"/>
      <c r="W185" s="628"/>
      <c r="X185" s="570"/>
      <c r="Y185" s="220"/>
    </row>
    <row r="186" spans="1:25" ht="11.25" customHeight="1" x14ac:dyDescent="0.2">
      <c r="A186" s="289"/>
      <c r="B186" s="289"/>
      <c r="C186" s="223"/>
      <c r="D186" s="223"/>
      <c r="E186" s="62"/>
      <c r="F186" s="631"/>
      <c r="G186" s="570"/>
      <c r="H186" s="628"/>
      <c r="I186" s="631"/>
      <c r="J186" s="570"/>
      <c r="K186" s="628"/>
      <c r="L186" s="570"/>
      <c r="M186" s="570"/>
      <c r="N186" s="628"/>
      <c r="O186" s="631"/>
      <c r="P186" s="570"/>
      <c r="Q186" s="628"/>
      <c r="R186" s="631"/>
      <c r="S186" s="570"/>
      <c r="T186" s="628"/>
      <c r="U186" s="631"/>
      <c r="V186" s="570"/>
      <c r="W186" s="628"/>
      <c r="X186" s="631"/>
      <c r="Y186" s="220"/>
    </row>
    <row r="187" spans="1:25" ht="11.25" customHeight="1" x14ac:dyDescent="0.2">
      <c r="A187" s="289"/>
      <c r="B187" s="223"/>
      <c r="C187" s="223"/>
      <c r="D187" s="223"/>
      <c r="E187" s="62"/>
      <c r="F187" s="570"/>
      <c r="G187" s="570"/>
      <c r="H187" s="628"/>
      <c r="I187" s="570"/>
      <c r="J187" s="570"/>
      <c r="K187" s="628"/>
      <c r="L187" s="570"/>
      <c r="M187" s="570"/>
      <c r="N187" s="628"/>
      <c r="O187" s="570"/>
      <c r="P187" s="570"/>
      <c r="Q187" s="628"/>
      <c r="R187" s="570"/>
      <c r="S187" s="570"/>
      <c r="T187" s="628"/>
      <c r="U187" s="570"/>
      <c r="V187" s="570"/>
      <c r="W187" s="628"/>
      <c r="X187" s="570"/>
      <c r="Y187" s="220"/>
    </row>
    <row r="188" spans="1:25" ht="11.25" customHeight="1" x14ac:dyDescent="0.2">
      <c r="A188" s="289"/>
      <c r="B188" s="289"/>
      <c r="C188" s="223"/>
      <c r="D188" s="223"/>
      <c r="E188" s="62"/>
      <c r="F188" s="570"/>
      <c r="G188" s="570"/>
      <c r="H188" s="628"/>
      <c r="I188" s="570"/>
      <c r="J188" s="570"/>
      <c r="K188" s="628"/>
      <c r="L188" s="570"/>
      <c r="M188" s="570"/>
      <c r="N188" s="628"/>
      <c r="O188" s="570"/>
      <c r="P188" s="570"/>
      <c r="Q188" s="628"/>
      <c r="R188" s="570"/>
      <c r="S188" s="570"/>
      <c r="T188" s="628"/>
      <c r="U188" s="570"/>
      <c r="V188" s="570"/>
      <c r="W188" s="628"/>
      <c r="X188" s="570"/>
      <c r="Y188" s="220"/>
    </row>
    <row r="189" spans="1:25" ht="11.25" customHeight="1" x14ac:dyDescent="0.2">
      <c r="A189" s="289"/>
      <c r="B189" s="223"/>
      <c r="C189" s="223"/>
      <c r="D189" s="223"/>
      <c r="E189" s="62"/>
      <c r="F189" s="570"/>
      <c r="G189" s="570"/>
      <c r="H189" s="628"/>
      <c r="I189" s="570"/>
      <c r="J189" s="570"/>
      <c r="K189" s="628"/>
      <c r="L189" s="570"/>
      <c r="M189" s="570"/>
      <c r="N189" s="628"/>
      <c r="O189" s="570"/>
      <c r="P189" s="570"/>
      <c r="Q189" s="628"/>
      <c r="R189" s="570"/>
      <c r="S189" s="570"/>
      <c r="T189" s="628"/>
      <c r="U189" s="570"/>
      <c r="V189" s="570"/>
      <c r="W189" s="628"/>
      <c r="X189" s="570"/>
      <c r="Y189" s="220"/>
    </row>
    <row r="190" spans="1:25" ht="11.25" customHeight="1" x14ac:dyDescent="0.2">
      <c r="A190" s="289"/>
      <c r="B190" s="223"/>
      <c r="C190" s="223"/>
      <c r="D190" s="66"/>
      <c r="E190" s="62"/>
      <c r="F190" s="570"/>
      <c r="G190" s="570"/>
      <c r="H190" s="628"/>
      <c r="I190" s="570"/>
      <c r="J190" s="570"/>
      <c r="K190" s="628"/>
      <c r="L190" s="570"/>
      <c r="M190" s="570"/>
      <c r="N190" s="628"/>
      <c r="O190" s="570"/>
      <c r="P190" s="570"/>
      <c r="Q190" s="628"/>
      <c r="R190" s="570"/>
      <c r="S190" s="570"/>
      <c r="T190" s="628"/>
      <c r="U190" s="570"/>
      <c r="V190" s="570"/>
      <c r="W190" s="628"/>
      <c r="X190" s="570"/>
      <c r="Y190" s="220"/>
    </row>
    <row r="191" spans="1:25" ht="11.25" customHeight="1" x14ac:dyDescent="0.2">
      <c r="A191" s="289"/>
      <c r="B191" s="289"/>
      <c r="C191" s="223"/>
      <c r="D191" s="223"/>
      <c r="E191" s="62"/>
      <c r="F191" s="570"/>
      <c r="G191" s="570"/>
      <c r="H191" s="628"/>
      <c r="I191" s="570"/>
      <c r="J191" s="570"/>
      <c r="K191" s="628"/>
      <c r="L191" s="570"/>
      <c r="M191" s="570"/>
      <c r="N191" s="628"/>
      <c r="O191" s="570"/>
      <c r="P191" s="570"/>
      <c r="Q191" s="628"/>
      <c r="R191" s="570"/>
      <c r="S191" s="570"/>
      <c r="T191" s="628"/>
      <c r="U191" s="570"/>
      <c r="V191" s="570"/>
      <c r="W191" s="628"/>
      <c r="X191" s="570"/>
      <c r="Y191" s="220"/>
    </row>
    <row r="192" spans="1:25" ht="11.25" customHeight="1" x14ac:dyDescent="0.2">
      <c r="A192" s="289"/>
      <c r="B192" s="223"/>
      <c r="C192" s="223"/>
      <c r="D192" s="223"/>
      <c r="E192" s="62"/>
      <c r="F192" s="570"/>
      <c r="G192" s="570"/>
      <c r="H192" s="628"/>
      <c r="I192" s="570"/>
      <c r="J192" s="570"/>
      <c r="K192" s="628"/>
      <c r="L192" s="570"/>
      <c r="M192" s="570"/>
      <c r="N192" s="628"/>
      <c r="O192" s="570"/>
      <c r="P192" s="570"/>
      <c r="Q192" s="628"/>
      <c r="R192" s="570"/>
      <c r="S192" s="570"/>
      <c r="T192" s="628"/>
      <c r="U192" s="570"/>
      <c r="V192" s="570"/>
      <c r="W192" s="628"/>
      <c r="X192" s="570"/>
      <c r="Y192" s="220"/>
    </row>
    <row r="193" spans="1:25" ht="11.25" customHeight="1" x14ac:dyDescent="0.2">
      <c r="A193" s="289"/>
      <c r="B193" s="223"/>
      <c r="C193" s="223"/>
      <c r="D193" s="223"/>
      <c r="E193" s="62"/>
      <c r="F193" s="480"/>
      <c r="G193" s="480"/>
      <c r="H193" s="508"/>
      <c r="I193" s="480"/>
      <c r="J193" s="480"/>
      <c r="K193" s="508"/>
      <c r="L193" s="480"/>
      <c r="M193" s="480"/>
      <c r="N193" s="508"/>
      <c r="O193" s="480"/>
      <c r="P193" s="480"/>
      <c r="Q193" s="508"/>
      <c r="R193" s="480"/>
      <c r="S193" s="480"/>
      <c r="T193" s="508"/>
      <c r="U193" s="480"/>
      <c r="V193" s="480"/>
      <c r="W193" s="508"/>
      <c r="X193" s="480"/>
      <c r="Y193" s="220"/>
    </row>
    <row r="194" spans="1:25" ht="11.25" customHeight="1" x14ac:dyDescent="0.2">
      <c r="A194" s="289"/>
      <c r="B194" s="223"/>
      <c r="C194" s="223"/>
      <c r="D194" s="66"/>
      <c r="E194" s="62"/>
      <c r="F194" s="480"/>
      <c r="G194" s="480"/>
      <c r="H194" s="508"/>
      <c r="I194" s="480"/>
      <c r="J194" s="480"/>
      <c r="K194" s="508"/>
      <c r="L194" s="480"/>
      <c r="M194" s="480"/>
      <c r="N194" s="508"/>
      <c r="O194" s="480"/>
      <c r="P194" s="480"/>
      <c r="Q194" s="508"/>
      <c r="R194" s="480"/>
      <c r="S194" s="480"/>
      <c r="T194" s="508"/>
      <c r="U194" s="480"/>
      <c r="V194" s="480"/>
      <c r="W194" s="508"/>
      <c r="X194" s="480"/>
      <c r="Y194" s="220"/>
    </row>
    <row r="195" spans="1:25" ht="11.25" customHeight="1" x14ac:dyDescent="0.2">
      <c r="A195" s="223"/>
      <c r="B195" s="289"/>
      <c r="C195" s="223"/>
      <c r="D195" s="223"/>
      <c r="E195" s="62"/>
      <c r="F195" s="480"/>
      <c r="G195" s="480"/>
      <c r="H195" s="508"/>
      <c r="I195" s="480"/>
      <c r="J195" s="480"/>
      <c r="K195" s="508"/>
      <c r="L195" s="480"/>
      <c r="M195" s="480"/>
      <c r="N195" s="508"/>
      <c r="O195" s="480"/>
      <c r="P195" s="480"/>
      <c r="Q195" s="508"/>
      <c r="R195" s="480"/>
      <c r="S195" s="480"/>
      <c r="T195" s="508"/>
      <c r="U195" s="480"/>
      <c r="V195" s="480"/>
      <c r="W195" s="508"/>
      <c r="X195" s="480"/>
      <c r="Y195" s="220"/>
    </row>
    <row r="196" spans="1:25" ht="11.25" customHeight="1" x14ac:dyDescent="0.2">
      <c r="A196" s="223"/>
      <c r="B196" s="223"/>
      <c r="C196" s="223"/>
      <c r="D196" s="223"/>
      <c r="E196" s="62"/>
      <c r="F196" s="480"/>
      <c r="G196" s="480"/>
      <c r="H196" s="508"/>
      <c r="I196" s="480"/>
      <c r="J196" s="480"/>
      <c r="K196" s="508"/>
      <c r="L196" s="480"/>
      <c r="M196" s="480"/>
      <c r="N196" s="508"/>
      <c r="O196" s="480"/>
      <c r="P196" s="480"/>
      <c r="Q196" s="508"/>
      <c r="R196" s="480"/>
      <c r="S196" s="480"/>
      <c r="T196" s="508"/>
      <c r="U196" s="480"/>
      <c r="V196" s="480"/>
      <c r="W196" s="508"/>
      <c r="X196" s="480"/>
      <c r="Y196" s="220"/>
    </row>
    <row r="197" spans="1:25" ht="11.25" customHeight="1" x14ac:dyDescent="0.2">
      <c r="A197" s="223"/>
      <c r="B197" s="223"/>
      <c r="C197" s="223"/>
      <c r="D197" s="223"/>
      <c r="E197" s="62"/>
      <c r="F197" s="480"/>
      <c r="G197" s="480"/>
      <c r="H197" s="508"/>
      <c r="I197" s="480"/>
      <c r="J197" s="480"/>
      <c r="K197" s="508"/>
      <c r="L197" s="480"/>
      <c r="M197" s="480"/>
      <c r="N197" s="508"/>
      <c r="O197" s="480"/>
      <c r="P197" s="480"/>
      <c r="Q197" s="508"/>
      <c r="R197" s="480"/>
      <c r="S197" s="480"/>
      <c r="T197" s="508"/>
      <c r="U197" s="480"/>
      <c r="V197" s="480"/>
      <c r="W197" s="508"/>
      <c r="X197" s="480"/>
      <c r="Y197" s="220"/>
    </row>
    <row r="198" spans="1:25" ht="11.25" customHeight="1" x14ac:dyDescent="0.2">
      <c r="A198" s="223"/>
      <c r="B198" s="223"/>
      <c r="C198" s="223"/>
      <c r="D198" s="66"/>
      <c r="E198" s="62"/>
      <c r="F198" s="480"/>
      <c r="G198" s="480"/>
      <c r="H198" s="480"/>
      <c r="I198" s="480"/>
      <c r="J198" s="480"/>
      <c r="K198" s="480"/>
      <c r="L198" s="480"/>
      <c r="M198" s="480"/>
      <c r="N198" s="480"/>
      <c r="O198" s="480"/>
      <c r="P198" s="508"/>
      <c r="Q198" s="480"/>
      <c r="R198" s="480"/>
      <c r="S198" s="480"/>
      <c r="T198" s="480"/>
      <c r="U198" s="480"/>
      <c r="V198" s="480"/>
      <c r="W198" s="480"/>
      <c r="X198" s="480"/>
      <c r="Y198" s="62"/>
    </row>
    <row r="199" spans="1:25" ht="11.25" customHeight="1" x14ac:dyDescent="0.2">
      <c r="A199" s="223"/>
      <c r="B199" s="223"/>
      <c r="C199" s="223"/>
      <c r="D199" s="66"/>
      <c r="E199" s="62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62"/>
      <c r="Q199" s="220"/>
      <c r="R199" s="220"/>
      <c r="S199" s="220"/>
      <c r="T199" s="220"/>
      <c r="U199" s="220"/>
      <c r="V199" s="220"/>
      <c r="W199" s="220"/>
      <c r="X199" s="220"/>
      <c r="Y199" s="62"/>
    </row>
    <row r="200" spans="1:25" ht="11.25" customHeight="1" x14ac:dyDescent="0.2">
      <c r="A200" s="223"/>
      <c r="B200" s="223"/>
      <c r="C200" s="223"/>
      <c r="D200" s="66"/>
      <c r="E200" s="62"/>
      <c r="F200" s="220"/>
      <c r="G200" s="220"/>
      <c r="H200" s="220"/>
      <c r="I200" s="220"/>
      <c r="J200" s="220"/>
      <c r="K200" s="220"/>
      <c r="L200" s="220"/>
      <c r="M200" s="220"/>
      <c r="N200" s="220"/>
      <c r="O200" s="281"/>
      <c r="P200" s="62"/>
      <c r="Q200" s="220"/>
      <c r="R200" s="220"/>
      <c r="S200" s="220"/>
      <c r="T200" s="220"/>
      <c r="U200" s="220"/>
      <c r="V200" s="220"/>
      <c r="W200" s="220"/>
      <c r="X200" s="281"/>
      <c r="Y200" s="62"/>
    </row>
  </sheetData>
  <sheetProtection password="EA9C" sheet="1" objects="1" scenarios="1"/>
  <mergeCells count="6">
    <mergeCell ref="U1:Y1"/>
    <mergeCell ref="A49:Y49"/>
    <mergeCell ref="A3:X3"/>
    <mergeCell ref="A12:X12"/>
    <mergeCell ref="A23:X23"/>
    <mergeCell ref="U2:Y2"/>
  </mergeCells>
  <phoneticPr fontId="0" type="noConversion"/>
  <printOptions horizontalCentered="1"/>
  <pageMargins left="0.7" right="0.25" top="0.5" bottom="0" header="0" footer="0"/>
  <pageSetup orientation="landscape" r:id="rId1"/>
  <headerFooter alignWithMargins="0">
    <oddFooter>&amp;C&amp;1#&amp;"Calibri"&amp;10&amp;K000000Confidential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P40"/>
  <sheetViews>
    <sheetView showGridLines="0" workbookViewId="0">
      <selection activeCell="F11" sqref="F11"/>
    </sheetView>
  </sheetViews>
  <sheetFormatPr defaultRowHeight="12.75" x14ac:dyDescent="0.2"/>
  <cols>
    <col min="2" max="4" width="12.7109375" customWidth="1"/>
    <col min="5" max="5" width="0.85546875" customWidth="1"/>
    <col min="6" max="6" width="15.7109375" customWidth="1"/>
    <col min="7" max="8" width="0.85546875" customWidth="1"/>
    <col min="9" max="9" width="15.7109375" customWidth="1"/>
    <col min="10" max="11" width="0.85546875" customWidth="1"/>
    <col min="12" max="12" width="15.7109375" customWidth="1"/>
    <col min="13" max="14" width="0.85546875" customWidth="1"/>
    <col min="15" max="15" width="15.7109375" customWidth="1"/>
    <col min="16" max="16" width="0.85546875" customWidth="1"/>
  </cols>
  <sheetData>
    <row r="1" spans="1:16" ht="15" x14ac:dyDescent="0.25">
      <c r="A1" s="1" t="s">
        <v>0</v>
      </c>
      <c r="B1" s="1"/>
      <c r="C1" s="106" t="str">
        <f>'Report of (F-2)'!C3</f>
        <v/>
      </c>
      <c r="D1" s="2"/>
      <c r="E1" s="2"/>
      <c r="F1" s="2"/>
      <c r="G1" s="3"/>
      <c r="H1" s="3"/>
      <c r="I1" s="3"/>
      <c r="J1" s="3"/>
      <c r="K1" s="3"/>
      <c r="L1" s="793" t="s">
        <v>76</v>
      </c>
      <c r="M1" s="794"/>
      <c r="N1" s="794"/>
      <c r="O1" s="794"/>
      <c r="P1" s="795"/>
    </row>
    <row r="2" spans="1:16" ht="15" customHeight="1" x14ac:dyDescent="0.2">
      <c r="A2" s="4"/>
      <c r="B2" s="4"/>
      <c r="C2" s="3"/>
      <c r="D2" s="3"/>
      <c r="E2" s="3"/>
      <c r="F2" s="3"/>
      <c r="G2" s="3"/>
      <c r="H2" s="3"/>
      <c r="I2" s="3"/>
      <c r="J2" s="3"/>
      <c r="K2" s="3"/>
      <c r="L2" s="774" t="str">
        <f>'Inside Cover'!B41</f>
        <v xml:space="preserve">December 31, </v>
      </c>
      <c r="M2" s="775"/>
      <c r="N2" s="775"/>
      <c r="O2" s="775"/>
      <c r="P2" s="776"/>
    </row>
    <row r="3" spans="1:16" ht="14.25" customHeight="1" x14ac:dyDescent="0.2">
      <c r="A3" s="766" t="s">
        <v>63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</row>
    <row r="4" spans="1:16" ht="14.25" x14ac:dyDescent="0.2">
      <c r="A4" s="52"/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4.25" x14ac:dyDescent="0.2">
      <c r="A5" s="55"/>
      <c r="B5" s="56"/>
      <c r="C5" s="57"/>
      <c r="D5" s="640"/>
      <c r="E5" s="59"/>
      <c r="F5" s="639"/>
      <c r="G5" s="58"/>
      <c r="H5" s="59"/>
      <c r="I5" s="57"/>
      <c r="J5" s="58"/>
      <c r="K5" s="59"/>
      <c r="L5" s="57"/>
      <c r="M5" s="58"/>
      <c r="N5" s="59"/>
      <c r="O5" s="57"/>
      <c r="P5" s="58"/>
    </row>
    <row r="6" spans="1:16" ht="14.25" x14ac:dyDescent="0.2">
      <c r="A6" s="60"/>
      <c r="B6" s="61"/>
      <c r="C6" s="62"/>
      <c r="D6" s="63"/>
      <c r="E6" s="64"/>
      <c r="F6" s="62"/>
      <c r="G6" s="63"/>
      <c r="H6" s="64"/>
      <c r="I6" s="62"/>
      <c r="J6" s="63"/>
      <c r="K6" s="64"/>
      <c r="L6" s="62"/>
      <c r="M6" s="63"/>
      <c r="N6" s="64"/>
      <c r="O6" s="62"/>
      <c r="P6" s="65"/>
    </row>
    <row r="7" spans="1:16" ht="14.25" x14ac:dyDescent="0.2">
      <c r="A7" s="60" t="s">
        <v>9</v>
      </c>
      <c r="B7" s="61"/>
      <c r="C7" s="62"/>
      <c r="D7" s="63"/>
      <c r="E7" s="64"/>
      <c r="F7" s="66" t="s">
        <v>51</v>
      </c>
      <c r="G7" s="67"/>
      <c r="H7" s="64"/>
      <c r="I7" s="66"/>
      <c r="J7" s="67"/>
      <c r="K7" s="64"/>
      <c r="L7" s="66"/>
      <c r="M7" s="67"/>
      <c r="N7" s="64"/>
      <c r="O7" s="66" t="s">
        <v>52</v>
      </c>
      <c r="P7" s="65"/>
    </row>
    <row r="8" spans="1:16" ht="14.25" x14ac:dyDescent="0.2">
      <c r="A8" s="60" t="s">
        <v>13</v>
      </c>
      <c r="B8" s="61"/>
      <c r="C8" s="66" t="s">
        <v>14</v>
      </c>
      <c r="D8" s="67"/>
      <c r="E8" s="61"/>
      <c r="F8" s="66" t="s">
        <v>53</v>
      </c>
      <c r="G8" s="67"/>
      <c r="H8" s="61"/>
      <c r="I8" s="66" t="s">
        <v>54</v>
      </c>
      <c r="J8" s="67"/>
      <c r="K8" s="61"/>
      <c r="L8" s="66" t="s">
        <v>55</v>
      </c>
      <c r="M8" s="67"/>
      <c r="N8" s="61"/>
      <c r="O8" s="66" t="s">
        <v>53</v>
      </c>
      <c r="P8" s="65"/>
    </row>
    <row r="9" spans="1:16" ht="14.25" x14ac:dyDescent="0.2">
      <c r="A9" s="68" t="s">
        <v>21</v>
      </c>
      <c r="B9" s="69"/>
      <c r="C9" s="70" t="s">
        <v>22</v>
      </c>
      <c r="D9" s="71"/>
      <c r="E9" s="69"/>
      <c r="F9" s="663" t="s">
        <v>310</v>
      </c>
      <c r="G9" s="71"/>
      <c r="H9" s="69"/>
      <c r="I9" s="70" t="s">
        <v>23</v>
      </c>
      <c r="J9" s="71"/>
      <c r="K9" s="69"/>
      <c r="L9" s="70" t="s">
        <v>24</v>
      </c>
      <c r="M9" s="71"/>
      <c r="N9" s="69"/>
      <c r="O9" s="70" t="s">
        <v>25</v>
      </c>
      <c r="P9" s="65"/>
    </row>
    <row r="10" spans="1:16" ht="14.25" x14ac:dyDescent="0.2">
      <c r="A10" s="72"/>
      <c r="B10" s="73"/>
      <c r="C10" s="74"/>
      <c r="D10" s="75"/>
      <c r="E10" s="76"/>
      <c r="F10" s="638"/>
      <c r="G10" s="78"/>
      <c r="H10" s="76"/>
      <c r="I10" s="77"/>
      <c r="J10" s="78"/>
      <c r="K10" s="76"/>
      <c r="L10" s="77"/>
      <c r="M10" s="78"/>
      <c r="N10" s="76"/>
      <c r="O10" s="77"/>
      <c r="P10" s="65"/>
    </row>
    <row r="11" spans="1:16" ht="12.75" customHeight="1" x14ac:dyDescent="0.2">
      <c r="A11" s="60">
        <v>351</v>
      </c>
      <c r="B11" s="79" t="s">
        <v>29</v>
      </c>
      <c r="C11" s="62"/>
      <c r="D11" s="67"/>
      <c r="E11" s="64"/>
      <c r="F11" s="427">
        <v>0</v>
      </c>
      <c r="G11" s="438"/>
      <c r="H11" s="439"/>
      <c r="I11" s="427">
        <v>0</v>
      </c>
      <c r="J11" s="438"/>
      <c r="K11" s="439"/>
      <c r="L11" s="427">
        <v>0</v>
      </c>
      <c r="M11" s="81"/>
      <c r="N11" s="64"/>
      <c r="O11" s="80">
        <f>F11+I11-L11</f>
        <v>0</v>
      </c>
      <c r="P11" s="65"/>
    </row>
    <row r="12" spans="1:16" ht="12.75" customHeight="1" x14ac:dyDescent="0.2">
      <c r="A12" s="60">
        <f>1+A11</f>
        <v>352</v>
      </c>
      <c r="B12" s="79" t="s">
        <v>30</v>
      </c>
      <c r="C12" s="62"/>
      <c r="D12" s="67"/>
      <c r="E12" s="64"/>
      <c r="F12" s="426"/>
      <c r="G12" s="424"/>
      <c r="H12" s="425"/>
      <c r="I12" s="426"/>
      <c r="J12" s="424"/>
      <c r="K12" s="425"/>
      <c r="L12" s="426"/>
      <c r="M12" s="83"/>
      <c r="N12" s="84"/>
      <c r="O12" s="85">
        <f>F12+I12-L12</f>
        <v>0</v>
      </c>
      <c r="P12" s="65"/>
    </row>
    <row r="13" spans="1:16" ht="12.75" customHeight="1" x14ac:dyDescent="0.2">
      <c r="A13" s="60">
        <f>1+A12</f>
        <v>353</v>
      </c>
      <c r="B13" s="79" t="s">
        <v>56</v>
      </c>
      <c r="C13" s="62"/>
      <c r="D13" s="67"/>
      <c r="E13" s="64"/>
      <c r="F13" s="426"/>
      <c r="G13" s="424"/>
      <c r="H13" s="425"/>
      <c r="I13" s="426"/>
      <c r="J13" s="424"/>
      <c r="K13" s="425"/>
      <c r="L13" s="426"/>
      <c r="M13" s="83"/>
      <c r="N13" s="84"/>
      <c r="O13" s="85">
        <f t="shared" ref="O13:O26" si="0">F13+I13-L13</f>
        <v>0</v>
      </c>
      <c r="P13" s="65"/>
    </row>
    <row r="14" spans="1:16" ht="12.75" customHeight="1" x14ac:dyDescent="0.2">
      <c r="A14" s="60">
        <f>1+A13</f>
        <v>354</v>
      </c>
      <c r="B14" s="599" t="s">
        <v>551</v>
      </c>
      <c r="C14" s="62"/>
      <c r="D14" s="67"/>
      <c r="E14" s="64"/>
      <c r="F14" s="413"/>
      <c r="G14" s="424"/>
      <c r="H14" s="425"/>
      <c r="I14" s="426"/>
      <c r="J14" s="424"/>
      <c r="K14" s="425"/>
      <c r="L14" s="426"/>
      <c r="M14" s="83"/>
      <c r="N14" s="84"/>
      <c r="O14" s="85">
        <f t="shared" si="0"/>
        <v>0</v>
      </c>
      <c r="P14" s="65"/>
    </row>
    <row r="15" spans="1:16" ht="12.75" customHeight="1" x14ac:dyDescent="0.2">
      <c r="A15" s="60">
        <f>360</f>
        <v>360</v>
      </c>
      <c r="B15" s="79" t="s">
        <v>64</v>
      </c>
      <c r="C15" s="62"/>
      <c r="D15" s="67"/>
      <c r="E15" s="64"/>
      <c r="F15" s="410"/>
      <c r="G15" s="424"/>
      <c r="H15" s="425"/>
      <c r="I15" s="423"/>
      <c r="J15" s="424"/>
      <c r="K15" s="425"/>
      <c r="L15" s="423"/>
      <c r="M15" s="83"/>
      <c r="N15" s="84"/>
      <c r="O15" s="85">
        <f t="shared" si="0"/>
        <v>0</v>
      </c>
      <c r="P15" s="65"/>
    </row>
    <row r="16" spans="1:16" ht="12.75" customHeight="1" x14ac:dyDescent="0.2">
      <c r="A16" s="60">
        <f>1+A15</f>
        <v>361</v>
      </c>
      <c r="B16" s="79" t="s">
        <v>65</v>
      </c>
      <c r="C16" s="62"/>
      <c r="D16" s="67"/>
      <c r="E16" s="64"/>
      <c r="F16" s="410"/>
      <c r="G16" s="424"/>
      <c r="H16" s="425"/>
      <c r="I16" s="426"/>
      <c r="J16" s="424"/>
      <c r="K16" s="425"/>
      <c r="L16" s="426"/>
      <c r="M16" s="83"/>
      <c r="N16" s="84"/>
      <c r="O16" s="85">
        <f t="shared" si="0"/>
        <v>0</v>
      </c>
      <c r="P16" s="65"/>
    </row>
    <row r="17" spans="1:16" ht="12.75" customHeight="1" x14ac:dyDescent="0.2">
      <c r="A17" s="60">
        <f>1+A16</f>
        <v>362</v>
      </c>
      <c r="B17" s="79" t="s">
        <v>66</v>
      </c>
      <c r="C17" s="62"/>
      <c r="D17" s="67"/>
      <c r="E17" s="64"/>
      <c r="F17" s="413"/>
      <c r="G17" s="424"/>
      <c r="H17" s="425"/>
      <c r="I17" s="426"/>
      <c r="J17" s="424"/>
      <c r="K17" s="425"/>
      <c r="L17" s="426"/>
      <c r="M17" s="83"/>
      <c r="N17" s="84"/>
      <c r="O17" s="85">
        <f t="shared" si="0"/>
        <v>0</v>
      </c>
      <c r="P17" s="65"/>
    </row>
    <row r="18" spans="1:16" ht="12.75" customHeight="1" x14ac:dyDescent="0.2">
      <c r="A18" s="60">
        <f>1+A17</f>
        <v>363</v>
      </c>
      <c r="B18" s="79" t="s">
        <v>67</v>
      </c>
      <c r="C18" s="62"/>
      <c r="D18" s="67"/>
      <c r="E18" s="64"/>
      <c r="F18" s="410"/>
      <c r="G18" s="424"/>
      <c r="H18" s="425"/>
      <c r="I18" s="423"/>
      <c r="J18" s="424"/>
      <c r="K18" s="425"/>
      <c r="L18" s="423"/>
      <c r="M18" s="83"/>
      <c r="N18" s="84"/>
      <c r="O18" s="85">
        <f t="shared" si="0"/>
        <v>0</v>
      </c>
      <c r="P18" s="65"/>
    </row>
    <row r="19" spans="1:16" ht="12.75" customHeight="1" x14ac:dyDescent="0.2">
      <c r="A19" s="60">
        <f>1+A18</f>
        <v>364</v>
      </c>
      <c r="B19" s="79" t="s">
        <v>68</v>
      </c>
      <c r="C19" s="62"/>
      <c r="D19" s="67"/>
      <c r="E19" s="64"/>
      <c r="F19" s="410"/>
      <c r="G19" s="424"/>
      <c r="H19" s="425"/>
      <c r="I19" s="426"/>
      <c r="J19" s="424"/>
      <c r="K19" s="425"/>
      <c r="L19" s="426"/>
      <c r="M19" s="83"/>
      <c r="N19" s="84"/>
      <c r="O19" s="85">
        <f t="shared" si="0"/>
        <v>0</v>
      </c>
      <c r="P19" s="65"/>
    </row>
    <row r="20" spans="1:16" ht="12.75" customHeight="1" x14ac:dyDescent="0.2">
      <c r="A20" s="60">
        <f>1+A19</f>
        <v>365</v>
      </c>
      <c r="B20" s="79" t="s">
        <v>69</v>
      </c>
      <c r="C20" s="62"/>
      <c r="D20" s="67"/>
      <c r="E20" s="64"/>
      <c r="F20" s="410"/>
      <c r="G20" s="424"/>
      <c r="H20" s="425"/>
      <c r="I20" s="426"/>
      <c r="J20" s="424"/>
      <c r="K20" s="425"/>
      <c r="L20" s="426"/>
      <c r="M20" s="83"/>
      <c r="N20" s="84"/>
      <c r="O20" s="85">
        <f t="shared" si="0"/>
        <v>0</v>
      </c>
      <c r="P20" s="65"/>
    </row>
    <row r="21" spans="1:16" ht="12.75" customHeight="1" x14ac:dyDescent="0.2">
      <c r="A21" s="60">
        <v>370</v>
      </c>
      <c r="B21" s="79" t="s">
        <v>70</v>
      </c>
      <c r="C21" s="62"/>
      <c r="D21" s="67"/>
      <c r="E21" s="64"/>
      <c r="F21" s="410"/>
      <c r="G21" s="424"/>
      <c r="H21" s="425"/>
      <c r="I21" s="426"/>
      <c r="J21" s="424"/>
      <c r="K21" s="425"/>
      <c r="L21" s="426"/>
      <c r="M21" s="83"/>
      <c r="N21" s="84"/>
      <c r="O21" s="85">
        <f t="shared" si="0"/>
        <v>0</v>
      </c>
      <c r="P21" s="65"/>
    </row>
    <row r="22" spans="1:16" ht="12.75" customHeight="1" x14ac:dyDescent="0.2">
      <c r="A22" s="60">
        <f>1+A21</f>
        <v>371</v>
      </c>
      <c r="B22" s="79" t="s">
        <v>35</v>
      </c>
      <c r="C22" s="62"/>
      <c r="D22" s="67"/>
      <c r="E22" s="64"/>
      <c r="F22" s="413"/>
      <c r="G22" s="424"/>
      <c r="H22" s="425"/>
      <c r="I22" s="426"/>
      <c r="J22" s="424"/>
      <c r="K22" s="425"/>
      <c r="L22" s="426"/>
      <c r="M22" s="83"/>
      <c r="N22" s="84"/>
      <c r="O22" s="85">
        <f t="shared" si="0"/>
        <v>0</v>
      </c>
      <c r="P22" s="65"/>
    </row>
    <row r="23" spans="1:16" ht="12.75" customHeight="1" x14ac:dyDescent="0.2">
      <c r="A23" s="60">
        <v>380</v>
      </c>
      <c r="B23" s="79" t="s">
        <v>71</v>
      </c>
      <c r="C23" s="62"/>
      <c r="D23" s="67"/>
      <c r="E23" s="64"/>
      <c r="F23" s="413"/>
      <c r="G23" s="424"/>
      <c r="H23" s="425"/>
      <c r="I23" s="423"/>
      <c r="J23" s="424"/>
      <c r="K23" s="425"/>
      <c r="L23" s="423"/>
      <c r="M23" s="83"/>
      <c r="N23" s="84"/>
      <c r="O23" s="85">
        <f t="shared" si="0"/>
        <v>0</v>
      </c>
      <c r="P23" s="65"/>
    </row>
    <row r="24" spans="1:16" ht="12.75" customHeight="1" x14ac:dyDescent="0.2">
      <c r="A24" s="60">
        <f>1+A23</f>
        <v>381</v>
      </c>
      <c r="B24" s="79" t="s">
        <v>72</v>
      </c>
      <c r="C24" s="62"/>
      <c r="D24" s="67"/>
      <c r="E24" s="64"/>
      <c r="F24" s="410"/>
      <c r="G24" s="424"/>
      <c r="H24" s="425"/>
      <c r="I24" s="426"/>
      <c r="J24" s="424"/>
      <c r="K24" s="425"/>
      <c r="L24" s="426"/>
      <c r="M24" s="83"/>
      <c r="N24" s="84"/>
      <c r="O24" s="85">
        <f t="shared" si="0"/>
        <v>0</v>
      </c>
      <c r="P24" s="65"/>
    </row>
    <row r="25" spans="1:16" ht="12.75" customHeight="1" x14ac:dyDescent="0.2">
      <c r="A25" s="60">
        <f>1+A24</f>
        <v>382</v>
      </c>
      <c r="B25" s="79" t="s">
        <v>73</v>
      </c>
      <c r="C25" s="62"/>
      <c r="D25" s="67"/>
      <c r="E25" s="64"/>
      <c r="F25" s="410"/>
      <c r="G25" s="424"/>
      <c r="H25" s="425"/>
      <c r="I25" s="477"/>
      <c r="J25" s="424"/>
      <c r="K25" s="425"/>
      <c r="L25" s="477"/>
      <c r="M25" s="83"/>
      <c r="N25" s="84"/>
      <c r="O25" s="85">
        <f t="shared" si="0"/>
        <v>0</v>
      </c>
      <c r="P25" s="65"/>
    </row>
    <row r="26" spans="1:16" ht="12.75" customHeight="1" x14ac:dyDescent="0.2">
      <c r="A26" s="60">
        <v>389</v>
      </c>
      <c r="B26" s="79" t="s">
        <v>61</v>
      </c>
      <c r="C26" s="62"/>
      <c r="D26" s="67"/>
      <c r="E26" s="64"/>
      <c r="F26" s="410"/>
      <c r="G26" s="424"/>
      <c r="H26" s="425"/>
      <c r="I26" s="440"/>
      <c r="J26" s="424"/>
      <c r="K26" s="425"/>
      <c r="L26" s="440"/>
      <c r="M26" s="83"/>
      <c r="N26" s="84"/>
      <c r="O26" s="85">
        <f t="shared" si="0"/>
        <v>0</v>
      </c>
      <c r="P26" s="65"/>
    </row>
    <row r="27" spans="1:16" ht="12.75" customHeight="1" x14ac:dyDescent="0.2">
      <c r="A27" s="60">
        <v>390</v>
      </c>
      <c r="B27" s="79" t="s">
        <v>40</v>
      </c>
      <c r="C27" s="62"/>
      <c r="D27" s="67"/>
      <c r="E27" s="64"/>
      <c r="F27" s="413"/>
      <c r="G27" s="424"/>
      <c r="H27" s="425"/>
      <c r="I27" s="426"/>
      <c r="J27" s="424"/>
      <c r="K27" s="425"/>
      <c r="L27" s="426"/>
      <c r="M27" s="83"/>
      <c r="N27" s="84"/>
      <c r="O27" s="85">
        <f t="shared" ref="O27:O35" si="1">F27+I27-L27</f>
        <v>0</v>
      </c>
      <c r="P27" s="65"/>
    </row>
    <row r="28" spans="1:16" ht="12.75" customHeight="1" x14ac:dyDescent="0.2">
      <c r="A28" s="60">
        <f t="shared" ref="A28:A35" si="2">1+A27</f>
        <v>391</v>
      </c>
      <c r="B28" s="79" t="s">
        <v>41</v>
      </c>
      <c r="C28" s="62"/>
      <c r="D28" s="67"/>
      <c r="E28" s="64"/>
      <c r="F28" s="410"/>
      <c r="G28" s="424"/>
      <c r="H28" s="425"/>
      <c r="I28" s="426"/>
      <c r="J28" s="424"/>
      <c r="K28" s="425"/>
      <c r="L28" s="426"/>
      <c r="M28" s="83"/>
      <c r="N28" s="84"/>
      <c r="O28" s="85">
        <f t="shared" si="1"/>
        <v>0</v>
      </c>
      <c r="P28" s="65"/>
    </row>
    <row r="29" spans="1:16" ht="12.75" customHeight="1" x14ac:dyDescent="0.2">
      <c r="A29" s="60">
        <f t="shared" si="2"/>
        <v>392</v>
      </c>
      <c r="B29" s="79" t="s">
        <v>42</v>
      </c>
      <c r="C29" s="62"/>
      <c r="D29" s="67"/>
      <c r="E29" s="64"/>
      <c r="F29" s="410"/>
      <c r="G29" s="424"/>
      <c r="H29" s="425"/>
      <c r="I29" s="426"/>
      <c r="J29" s="424"/>
      <c r="K29" s="425"/>
      <c r="L29" s="426"/>
      <c r="M29" s="83"/>
      <c r="N29" s="84"/>
      <c r="O29" s="85">
        <f t="shared" si="1"/>
        <v>0</v>
      </c>
      <c r="P29" s="65"/>
    </row>
    <row r="30" spans="1:16" ht="12.75" customHeight="1" x14ac:dyDescent="0.2">
      <c r="A30" s="60">
        <f t="shared" si="2"/>
        <v>393</v>
      </c>
      <c r="B30" s="79" t="s">
        <v>43</v>
      </c>
      <c r="C30" s="62"/>
      <c r="D30" s="67"/>
      <c r="E30" s="64"/>
      <c r="F30" s="410"/>
      <c r="G30" s="424"/>
      <c r="H30" s="425"/>
      <c r="I30" s="426"/>
      <c r="J30" s="424"/>
      <c r="K30" s="425"/>
      <c r="L30" s="426"/>
      <c r="M30" s="83"/>
      <c r="N30" s="84"/>
      <c r="O30" s="85">
        <f t="shared" si="1"/>
        <v>0</v>
      </c>
      <c r="P30" s="65"/>
    </row>
    <row r="31" spans="1:16" ht="12.75" customHeight="1" x14ac:dyDescent="0.2">
      <c r="A31" s="60">
        <f t="shared" si="2"/>
        <v>394</v>
      </c>
      <c r="B31" s="79" t="s">
        <v>44</v>
      </c>
      <c r="C31" s="62"/>
      <c r="D31" s="67"/>
      <c r="E31" s="64"/>
      <c r="F31" s="410"/>
      <c r="G31" s="424"/>
      <c r="H31" s="425"/>
      <c r="I31" s="426"/>
      <c r="J31" s="424"/>
      <c r="K31" s="425"/>
      <c r="L31" s="426"/>
      <c r="M31" s="83"/>
      <c r="N31" s="84"/>
      <c r="O31" s="85">
        <f t="shared" si="1"/>
        <v>0</v>
      </c>
      <c r="P31" s="65"/>
    </row>
    <row r="32" spans="1:16" ht="12.75" customHeight="1" x14ac:dyDescent="0.2">
      <c r="A32" s="60">
        <f t="shared" si="2"/>
        <v>395</v>
      </c>
      <c r="B32" s="79" t="s">
        <v>45</v>
      </c>
      <c r="C32" s="62"/>
      <c r="D32" s="67"/>
      <c r="E32" s="64"/>
      <c r="F32" s="410"/>
      <c r="G32" s="424"/>
      <c r="H32" s="425"/>
      <c r="I32" s="426"/>
      <c r="J32" s="424"/>
      <c r="K32" s="425"/>
      <c r="L32" s="426"/>
      <c r="M32" s="83"/>
      <c r="N32" s="84"/>
      <c r="O32" s="85">
        <f t="shared" si="1"/>
        <v>0</v>
      </c>
      <c r="P32" s="65"/>
    </row>
    <row r="33" spans="1:16" ht="12.75" customHeight="1" x14ac:dyDescent="0.2">
      <c r="A33" s="60">
        <f t="shared" si="2"/>
        <v>396</v>
      </c>
      <c r="B33" s="79" t="s">
        <v>46</v>
      </c>
      <c r="C33" s="62"/>
      <c r="D33" s="67"/>
      <c r="E33" s="64"/>
      <c r="F33" s="410"/>
      <c r="G33" s="424"/>
      <c r="H33" s="425"/>
      <c r="I33" s="426"/>
      <c r="J33" s="424"/>
      <c r="K33" s="425"/>
      <c r="L33" s="426"/>
      <c r="M33" s="83"/>
      <c r="N33" s="84"/>
      <c r="O33" s="85">
        <f t="shared" si="1"/>
        <v>0</v>
      </c>
      <c r="P33" s="65"/>
    </row>
    <row r="34" spans="1:16" ht="12.75" customHeight="1" x14ac:dyDescent="0.2">
      <c r="A34" s="60">
        <f t="shared" si="2"/>
        <v>397</v>
      </c>
      <c r="B34" s="79" t="s">
        <v>47</v>
      </c>
      <c r="C34" s="62"/>
      <c r="D34" s="67"/>
      <c r="E34" s="64"/>
      <c r="F34" s="410"/>
      <c r="G34" s="502"/>
      <c r="H34" s="479"/>
      <c r="I34" s="473"/>
      <c r="J34" s="502"/>
      <c r="K34" s="479"/>
      <c r="L34" s="473"/>
      <c r="M34" s="88"/>
      <c r="N34" s="89"/>
      <c r="O34" s="85">
        <f t="shared" si="1"/>
        <v>0</v>
      </c>
      <c r="P34" s="65"/>
    </row>
    <row r="35" spans="1:16" ht="12.75" customHeight="1" x14ac:dyDescent="0.2">
      <c r="A35" s="60">
        <f t="shared" si="2"/>
        <v>398</v>
      </c>
      <c r="B35" s="79" t="s">
        <v>48</v>
      </c>
      <c r="C35" s="62"/>
      <c r="D35" s="67"/>
      <c r="E35" s="64"/>
      <c r="F35" s="426"/>
      <c r="G35" s="424"/>
      <c r="H35" s="425"/>
      <c r="I35" s="426"/>
      <c r="J35" s="424"/>
      <c r="K35" s="425"/>
      <c r="L35" s="426"/>
      <c r="M35" s="83"/>
      <c r="N35" s="84"/>
      <c r="O35" s="82">
        <f t="shared" si="1"/>
        <v>0</v>
      </c>
      <c r="P35" s="65"/>
    </row>
    <row r="36" spans="1:16" ht="14.25" x14ac:dyDescent="0.2">
      <c r="A36" s="60"/>
      <c r="B36" s="79"/>
      <c r="C36" s="62"/>
      <c r="D36" s="67"/>
      <c r="E36" s="64"/>
      <c r="F36" s="62"/>
      <c r="G36" s="63"/>
      <c r="H36" s="64"/>
      <c r="I36" s="62"/>
      <c r="J36" s="63"/>
      <c r="K36" s="64"/>
      <c r="L36" s="62"/>
      <c r="M36" s="63"/>
      <c r="N36" s="64"/>
      <c r="O36" s="62"/>
      <c r="P36" s="65"/>
    </row>
    <row r="37" spans="1:16" ht="15" thickBot="1" x14ac:dyDescent="0.25">
      <c r="A37" s="60"/>
      <c r="B37" s="79" t="s">
        <v>74</v>
      </c>
      <c r="C37" s="62"/>
      <c r="D37" s="67"/>
      <c r="E37" s="64"/>
      <c r="F37" s="90">
        <f>SUM(F11:F35)</f>
        <v>0</v>
      </c>
      <c r="G37" s="81"/>
      <c r="H37" s="64"/>
      <c r="I37" s="90">
        <f>SUM(I11:I35)</f>
        <v>0</v>
      </c>
      <c r="J37" s="81"/>
      <c r="K37" s="64"/>
      <c r="L37" s="90">
        <f>SUM(L11:L35)</f>
        <v>0</v>
      </c>
      <c r="M37" s="81"/>
      <c r="N37" s="64"/>
      <c r="O37" s="90">
        <f>SUM(O11:O35)</f>
        <v>0</v>
      </c>
      <c r="P37" s="65"/>
    </row>
    <row r="38" spans="1:16" ht="13.5" thickTop="1" x14ac:dyDescent="0.2">
      <c r="A38" s="68"/>
      <c r="B38" s="69"/>
      <c r="C38" s="70"/>
      <c r="D38" s="71"/>
      <c r="E38" s="91"/>
      <c r="F38" s="92"/>
      <c r="G38" s="93"/>
      <c r="H38" s="91"/>
      <c r="I38" s="92"/>
      <c r="J38" s="93"/>
      <c r="K38" s="91"/>
      <c r="L38" s="92"/>
      <c r="M38" s="93"/>
      <c r="N38" s="91"/>
      <c r="O38" s="92"/>
      <c r="P38" s="45"/>
    </row>
    <row r="40" spans="1:16" x14ac:dyDescent="0.2">
      <c r="A40" s="750" t="s">
        <v>505</v>
      </c>
      <c r="B40" s="750"/>
      <c r="C40" s="750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</row>
  </sheetData>
  <sheetProtection password="EA9C" sheet="1" objects="1" scenarios="1"/>
  <mergeCells count="4">
    <mergeCell ref="A40:O40"/>
    <mergeCell ref="A3:P3"/>
    <mergeCell ref="L1:P1"/>
    <mergeCell ref="L2:P2"/>
  </mergeCells>
  <phoneticPr fontId="0" type="noConversion"/>
  <printOptions horizontalCentered="1"/>
  <pageMargins left="0.75" right="0.5" top="0.75" bottom="0" header="0.5" footer="0.5"/>
  <pageSetup orientation="landscape" r:id="rId1"/>
  <headerFooter alignWithMargins="0">
    <oddFooter>&amp;C&amp;1#&amp;"Calibri"&amp;10&amp;K000000Confidential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Y41"/>
  <sheetViews>
    <sheetView showGridLines="0" workbookViewId="0">
      <selection activeCell="F11" sqref="F11"/>
    </sheetView>
  </sheetViews>
  <sheetFormatPr defaultRowHeight="12.75" x14ac:dyDescent="0.2"/>
  <cols>
    <col min="1" max="1" width="6.42578125" customWidth="1"/>
    <col min="2" max="3" width="11.7109375" customWidth="1"/>
    <col min="4" max="4" width="12.7109375" customWidth="1"/>
    <col min="5" max="5" width="0.85546875" customWidth="1"/>
    <col min="6" max="6" width="9.7109375" customWidth="1"/>
    <col min="7" max="8" width="0.85546875" customWidth="1"/>
    <col min="9" max="9" width="8.7109375" customWidth="1"/>
    <col min="10" max="11" width="0.85546875" customWidth="1"/>
    <col min="12" max="12" width="8.7109375" customWidth="1"/>
    <col min="13" max="14" width="0.85546875" customWidth="1"/>
    <col min="15" max="15" width="14.7109375" customWidth="1"/>
    <col min="16" max="17" width="0.85546875" customWidth="1"/>
    <col min="18" max="18" width="10.7109375" customWidth="1"/>
    <col min="19" max="20" width="0.85546875" customWidth="1"/>
    <col min="21" max="21" width="10.7109375" customWidth="1"/>
    <col min="22" max="23" width="0.85546875" customWidth="1"/>
    <col min="24" max="24" width="14.7109375" customWidth="1"/>
    <col min="25" max="25" width="0.85546875" customWidth="1"/>
  </cols>
  <sheetData>
    <row r="1" spans="1:25" ht="15" x14ac:dyDescent="0.25">
      <c r="A1" s="1" t="s">
        <v>0</v>
      </c>
      <c r="B1" s="1"/>
      <c r="C1" s="106" t="str">
        <f>'Report of (F-2)'!C3</f>
        <v/>
      </c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793" t="s">
        <v>76</v>
      </c>
      <c r="V1" s="794"/>
      <c r="W1" s="794"/>
      <c r="X1" s="795"/>
      <c r="Y1" s="3"/>
    </row>
    <row r="2" spans="1:25" ht="15" customHeight="1" x14ac:dyDescent="0.2">
      <c r="A2" s="4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774" t="str">
        <f>'Inside Cover'!B41</f>
        <v xml:space="preserve">December 31, </v>
      </c>
      <c r="V2" s="775"/>
      <c r="W2" s="775"/>
      <c r="X2" s="776"/>
      <c r="Y2" s="3"/>
    </row>
    <row r="3" spans="1:25" ht="14.25" customHeight="1" x14ac:dyDescent="0.2">
      <c r="A3" s="766" t="s">
        <v>75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53"/>
    </row>
    <row r="4" spans="1:25" ht="14.25" x14ac:dyDescent="0.2">
      <c r="A4" s="52"/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4.25" x14ac:dyDescent="0.2">
      <c r="A5" s="55"/>
      <c r="B5" s="56"/>
      <c r="C5" s="57"/>
      <c r="D5" s="58"/>
      <c r="E5" s="59"/>
      <c r="F5" s="74" t="s">
        <v>2</v>
      </c>
      <c r="G5" s="75"/>
      <c r="H5" s="73"/>
      <c r="I5" s="74" t="s">
        <v>2</v>
      </c>
      <c r="J5" s="75"/>
      <c r="K5" s="73"/>
      <c r="L5" s="74"/>
      <c r="M5" s="75"/>
      <c r="N5" s="73"/>
      <c r="O5" s="597" t="s">
        <v>540</v>
      </c>
      <c r="P5" s="96"/>
      <c r="Q5" s="56"/>
      <c r="R5" s="95"/>
      <c r="S5" s="96"/>
      <c r="T5" s="56"/>
      <c r="U5" s="95"/>
      <c r="V5" s="96"/>
      <c r="W5" s="56"/>
      <c r="X5" s="74" t="s">
        <v>3</v>
      </c>
      <c r="Y5" s="96"/>
    </row>
    <row r="6" spans="1:25" x14ac:dyDescent="0.2">
      <c r="A6" s="60"/>
      <c r="B6" s="61"/>
      <c r="C6" s="62"/>
      <c r="D6" s="63"/>
      <c r="E6" s="64"/>
      <c r="F6" s="66" t="s">
        <v>4</v>
      </c>
      <c r="G6" s="67"/>
      <c r="H6" s="61"/>
      <c r="I6" s="66" t="s">
        <v>5</v>
      </c>
      <c r="J6" s="67"/>
      <c r="K6" s="61"/>
      <c r="L6" s="66" t="s">
        <v>6</v>
      </c>
      <c r="M6" s="67"/>
      <c r="N6" s="61"/>
      <c r="O6" s="66" t="s">
        <v>7</v>
      </c>
      <c r="P6" s="67"/>
      <c r="Q6" s="61"/>
      <c r="R6" s="66"/>
      <c r="S6" s="67"/>
      <c r="T6" s="61"/>
      <c r="U6" s="66"/>
      <c r="V6" s="67"/>
      <c r="W6" s="61"/>
      <c r="X6" s="66" t="s">
        <v>8</v>
      </c>
      <c r="Y6" s="67"/>
    </row>
    <row r="7" spans="1:25" x14ac:dyDescent="0.2">
      <c r="A7" s="60" t="s">
        <v>9</v>
      </c>
      <c r="B7" s="61"/>
      <c r="C7" s="62"/>
      <c r="D7" s="63"/>
      <c r="E7" s="64"/>
      <c r="F7" s="66" t="s">
        <v>10</v>
      </c>
      <c r="G7" s="67"/>
      <c r="H7" s="61"/>
      <c r="I7" s="66" t="s">
        <v>11</v>
      </c>
      <c r="J7" s="67"/>
      <c r="K7" s="61"/>
      <c r="L7" s="596" t="s">
        <v>451</v>
      </c>
      <c r="M7" s="67"/>
      <c r="N7" s="61"/>
      <c r="O7" s="66" t="s">
        <v>8</v>
      </c>
      <c r="P7" s="67"/>
      <c r="Q7" s="61"/>
      <c r="R7" s="66"/>
      <c r="S7" s="67"/>
      <c r="T7" s="61"/>
      <c r="U7" s="66"/>
      <c r="V7" s="67"/>
      <c r="W7" s="61"/>
      <c r="X7" s="66" t="s">
        <v>12</v>
      </c>
      <c r="Y7" s="67"/>
    </row>
    <row r="8" spans="1:25" x14ac:dyDescent="0.2">
      <c r="A8" s="60" t="s">
        <v>13</v>
      </c>
      <c r="B8" s="61"/>
      <c r="C8" s="66" t="s">
        <v>14</v>
      </c>
      <c r="D8" s="67"/>
      <c r="E8" s="61"/>
      <c r="F8" s="66" t="s">
        <v>15</v>
      </c>
      <c r="G8" s="67"/>
      <c r="H8" s="61"/>
      <c r="I8" s="66" t="s">
        <v>16</v>
      </c>
      <c r="J8" s="67"/>
      <c r="K8" s="61"/>
      <c r="L8" s="66" t="s">
        <v>17</v>
      </c>
      <c r="M8" s="67"/>
      <c r="N8" s="61"/>
      <c r="O8" s="66" t="s">
        <v>18</v>
      </c>
      <c r="P8" s="67"/>
      <c r="Q8" s="61"/>
      <c r="R8" s="66" t="s">
        <v>19</v>
      </c>
      <c r="S8" s="67"/>
      <c r="T8" s="61"/>
      <c r="U8" s="66" t="s">
        <v>20</v>
      </c>
      <c r="V8" s="67"/>
      <c r="W8" s="61"/>
      <c r="X8" s="66" t="s">
        <v>558</v>
      </c>
      <c r="Y8" s="67"/>
    </row>
    <row r="9" spans="1:25" x14ac:dyDescent="0.2">
      <c r="A9" s="68" t="s">
        <v>21</v>
      </c>
      <c r="B9" s="69"/>
      <c r="C9" s="70" t="s">
        <v>22</v>
      </c>
      <c r="D9" s="71"/>
      <c r="E9" s="69"/>
      <c r="F9" s="637" t="s">
        <v>310</v>
      </c>
      <c r="G9" s="71"/>
      <c r="H9" s="69"/>
      <c r="I9" s="70" t="s">
        <v>23</v>
      </c>
      <c r="J9" s="71"/>
      <c r="K9" s="69"/>
      <c r="L9" s="70" t="s">
        <v>24</v>
      </c>
      <c r="M9" s="71"/>
      <c r="N9" s="69"/>
      <c r="O9" s="70" t="s">
        <v>25</v>
      </c>
      <c r="P9" s="71"/>
      <c r="Q9" s="69"/>
      <c r="R9" s="70" t="s">
        <v>26</v>
      </c>
      <c r="S9" s="71"/>
      <c r="T9" s="69"/>
      <c r="U9" s="70" t="s">
        <v>27</v>
      </c>
      <c r="V9" s="71"/>
      <c r="W9" s="69"/>
      <c r="X9" s="70" t="s">
        <v>28</v>
      </c>
      <c r="Y9" s="71"/>
    </row>
    <row r="10" spans="1:25" x14ac:dyDescent="0.2">
      <c r="A10" s="72"/>
      <c r="B10" s="73"/>
      <c r="C10" s="74"/>
      <c r="D10" s="75"/>
      <c r="E10" s="76"/>
      <c r="F10" s="77"/>
      <c r="G10" s="78"/>
      <c r="H10" s="76"/>
      <c r="I10" s="77"/>
      <c r="J10" s="78"/>
      <c r="K10" s="76"/>
      <c r="L10" s="77"/>
      <c r="M10" s="78"/>
      <c r="N10" s="76"/>
      <c r="O10" s="77"/>
      <c r="P10" s="78"/>
      <c r="Q10" s="76"/>
      <c r="R10" s="77"/>
      <c r="S10" s="78"/>
      <c r="T10" s="76"/>
      <c r="U10" s="77"/>
      <c r="V10" s="78"/>
      <c r="W10" s="76"/>
      <c r="X10" s="77"/>
      <c r="Y10" s="78"/>
    </row>
    <row r="11" spans="1:25" x14ac:dyDescent="0.2">
      <c r="A11" s="60">
        <v>354</v>
      </c>
      <c r="B11" s="599" t="s">
        <v>551</v>
      </c>
      <c r="C11" s="62"/>
      <c r="D11" s="67"/>
      <c r="E11" s="64"/>
      <c r="F11" s="496">
        <v>1.0000000000000001E-5</v>
      </c>
      <c r="G11" s="411"/>
      <c r="H11" s="412"/>
      <c r="I11" s="493">
        <v>0</v>
      </c>
      <c r="J11" s="35"/>
      <c r="K11" s="36"/>
      <c r="L11" s="50">
        <f t="shared" ref="L11:L32" si="0">IF(1/F11&gt;1,0,1/F11)</f>
        <v>0</v>
      </c>
      <c r="M11" s="35"/>
      <c r="N11" s="36"/>
      <c r="O11" s="735">
        <v>0</v>
      </c>
      <c r="P11" s="411"/>
      <c r="Q11" s="36"/>
      <c r="R11" s="407">
        <v>0</v>
      </c>
      <c r="S11" s="35"/>
      <c r="T11" s="36"/>
      <c r="U11" s="731">
        <f>IF((ROUND(L11*'Util Plnt - Swr (S-1)'!O14,0)+O11)&gt;'Util Plnt - Swr (S-1)'!O14,'Util Plnt - Swr (S-1)'!O14-'Accum Depr - Swr (S-2)'!O11,ROUND('Accum Depr - Swr (S-2)'!L11*'Util Plnt - Swr (S-1)'!O14,0))</f>
        <v>0</v>
      </c>
      <c r="V11" s="35"/>
      <c r="W11" s="36"/>
      <c r="X11" s="32">
        <f t="shared" ref="X11:X17" si="1">O11-R11+U11</f>
        <v>0</v>
      </c>
      <c r="Y11" s="63"/>
    </row>
    <row r="12" spans="1:25" x14ac:dyDescent="0.2">
      <c r="A12" s="60">
        <f>360</f>
        <v>360</v>
      </c>
      <c r="B12" s="79" t="s">
        <v>64</v>
      </c>
      <c r="C12" s="62"/>
      <c r="D12" s="67"/>
      <c r="E12" s="64"/>
      <c r="F12" s="496">
        <v>1.0000000000000001E-5</v>
      </c>
      <c r="G12" s="411"/>
      <c r="H12" s="412"/>
      <c r="I12" s="495"/>
      <c r="J12" s="35"/>
      <c r="K12" s="36"/>
      <c r="L12" s="50">
        <f t="shared" si="0"/>
        <v>0</v>
      </c>
      <c r="M12" s="35"/>
      <c r="N12" s="36"/>
      <c r="O12" s="598"/>
      <c r="P12" s="411"/>
      <c r="Q12" s="36"/>
      <c r="R12" s="413"/>
      <c r="S12" s="35"/>
      <c r="T12" s="36"/>
      <c r="U12" s="51">
        <f>IF((ROUND(L12*'Util Plnt - Swr (S-1)'!O15,0)+O12)&gt;'Util Plnt - Swr (S-1)'!O15,'Util Plnt - Swr (S-1)'!O15-'Accum Depr - Swr (S-2)'!O12,ROUND('Accum Depr - Swr (S-2)'!L12*'Util Plnt - Swr (S-1)'!O15,0))</f>
        <v>0</v>
      </c>
      <c r="V12" s="35"/>
      <c r="W12" s="36"/>
      <c r="X12" s="34">
        <f t="shared" si="1"/>
        <v>0</v>
      </c>
      <c r="Y12" s="63"/>
    </row>
    <row r="13" spans="1:25" x14ac:dyDescent="0.2">
      <c r="A13" s="60">
        <f>1+A12</f>
        <v>361</v>
      </c>
      <c r="B13" s="79" t="s">
        <v>65</v>
      </c>
      <c r="C13" s="62"/>
      <c r="D13" s="67"/>
      <c r="E13" s="64"/>
      <c r="F13" s="496">
        <v>1.0000000000000001E-5</v>
      </c>
      <c r="G13" s="411"/>
      <c r="H13" s="412"/>
      <c r="I13" s="494"/>
      <c r="J13" s="35"/>
      <c r="K13" s="36"/>
      <c r="L13" s="50">
        <f t="shared" si="0"/>
        <v>0</v>
      </c>
      <c r="M13" s="35"/>
      <c r="N13" s="36"/>
      <c r="O13" s="410"/>
      <c r="P13" s="411"/>
      <c r="Q13" s="36"/>
      <c r="R13" s="410"/>
      <c r="S13" s="35"/>
      <c r="T13" s="36"/>
      <c r="U13" s="51">
        <f>IF((ROUND(L13*'Util Plnt - Swr (S-1)'!O16,0)+O13)&gt;'Util Plnt - Swr (S-1)'!O16,'Util Plnt - Swr (S-1)'!O16-'Accum Depr - Swr (S-2)'!O13,ROUND('Accum Depr - Swr (S-2)'!L13*'Util Plnt - Swr (S-1)'!O16,0))</f>
        <v>0</v>
      </c>
      <c r="V13" s="35"/>
      <c r="W13" s="36"/>
      <c r="X13" s="34">
        <f t="shared" si="1"/>
        <v>0</v>
      </c>
      <c r="Y13" s="63"/>
    </row>
    <row r="14" spans="1:25" x14ac:dyDescent="0.2">
      <c r="A14" s="60">
        <f>1+A13</f>
        <v>362</v>
      </c>
      <c r="B14" s="79" t="s">
        <v>66</v>
      </c>
      <c r="C14" s="62"/>
      <c r="D14" s="67"/>
      <c r="E14" s="64"/>
      <c r="F14" s="496">
        <v>1.0000000000000001E-5</v>
      </c>
      <c r="G14" s="411"/>
      <c r="H14" s="412"/>
      <c r="I14" s="494"/>
      <c r="J14" s="35"/>
      <c r="K14" s="36"/>
      <c r="L14" s="50">
        <f t="shared" si="0"/>
        <v>0</v>
      </c>
      <c r="M14" s="35"/>
      <c r="N14" s="36"/>
      <c r="O14" s="410"/>
      <c r="P14" s="411"/>
      <c r="Q14" s="36"/>
      <c r="R14" s="410"/>
      <c r="S14" s="35"/>
      <c r="T14" s="36"/>
      <c r="U14" s="51">
        <f>IF((ROUND(L14*'Util Plnt - Swr (S-1)'!O17,0)+O14)&gt;'Util Plnt - Swr (S-1)'!O17,'Util Plnt - Swr (S-1)'!O17-'Accum Depr - Swr (S-2)'!O14,ROUND('Accum Depr - Swr (S-2)'!L14*'Util Plnt - Swr (S-1)'!O17,0))</f>
        <v>0</v>
      </c>
      <c r="V14" s="35"/>
      <c r="W14" s="36"/>
      <c r="X14" s="34">
        <f t="shared" si="1"/>
        <v>0</v>
      </c>
      <c r="Y14" s="63"/>
    </row>
    <row r="15" spans="1:25" x14ac:dyDescent="0.2">
      <c r="A15" s="60">
        <f>1+A14</f>
        <v>363</v>
      </c>
      <c r="B15" s="79" t="s">
        <v>67</v>
      </c>
      <c r="C15" s="62"/>
      <c r="D15" s="67"/>
      <c r="E15" s="64"/>
      <c r="F15" s="496">
        <v>1.0000000000000001E-5</v>
      </c>
      <c r="G15" s="411"/>
      <c r="H15" s="412"/>
      <c r="I15" s="495"/>
      <c r="J15" s="35"/>
      <c r="K15" s="36"/>
      <c r="L15" s="50">
        <f t="shared" si="0"/>
        <v>0</v>
      </c>
      <c r="M15" s="35"/>
      <c r="N15" s="36"/>
      <c r="O15" s="410"/>
      <c r="P15" s="411"/>
      <c r="Q15" s="36"/>
      <c r="R15" s="413"/>
      <c r="S15" s="35"/>
      <c r="T15" s="36"/>
      <c r="U15" s="51">
        <f>IF((ROUND(L15*'Util Plnt - Swr (S-1)'!O18,0)+O15)&gt;'Util Plnt - Swr (S-1)'!O18,'Util Plnt - Swr (S-1)'!O18-'Accum Depr - Swr (S-2)'!O15,ROUND('Accum Depr - Swr (S-2)'!L15*'Util Plnt - Swr (S-1)'!O18,0))</f>
        <v>0</v>
      </c>
      <c r="V15" s="35"/>
      <c r="W15" s="36"/>
      <c r="X15" s="34">
        <f t="shared" si="1"/>
        <v>0</v>
      </c>
      <c r="Y15" s="63"/>
    </row>
    <row r="16" spans="1:25" x14ac:dyDescent="0.2">
      <c r="A16" s="60">
        <f>1+A15</f>
        <v>364</v>
      </c>
      <c r="B16" s="79" t="s">
        <v>68</v>
      </c>
      <c r="C16" s="62"/>
      <c r="D16" s="67"/>
      <c r="E16" s="64"/>
      <c r="F16" s="496">
        <v>1.0000000000000001E-5</v>
      </c>
      <c r="G16" s="411"/>
      <c r="H16" s="412"/>
      <c r="I16" s="494"/>
      <c r="J16" s="35"/>
      <c r="K16" s="36"/>
      <c r="L16" s="50">
        <f t="shared" si="0"/>
        <v>0</v>
      </c>
      <c r="M16" s="35"/>
      <c r="N16" s="36"/>
      <c r="O16" s="410"/>
      <c r="P16" s="411"/>
      <c r="Q16" s="36"/>
      <c r="R16" s="410"/>
      <c r="S16" s="35"/>
      <c r="T16" s="36"/>
      <c r="U16" s="51">
        <f>IF((ROUND(L16*'Util Plnt - Swr (S-1)'!O19,0)+O16)&gt;'Util Plnt - Swr (S-1)'!O19,'Util Plnt - Swr (S-1)'!O19-'Accum Depr - Swr (S-2)'!O16,ROUND('Accum Depr - Swr (S-2)'!L16*'Util Plnt - Swr (S-1)'!O19,0))</f>
        <v>0</v>
      </c>
      <c r="V16" s="35"/>
      <c r="W16" s="36"/>
      <c r="X16" s="34">
        <f t="shared" si="1"/>
        <v>0</v>
      </c>
      <c r="Y16" s="63"/>
    </row>
    <row r="17" spans="1:25" x14ac:dyDescent="0.2">
      <c r="A17" s="60">
        <f>1+A16</f>
        <v>365</v>
      </c>
      <c r="B17" s="79" t="s">
        <v>69</v>
      </c>
      <c r="C17" s="62"/>
      <c r="D17" s="67"/>
      <c r="E17" s="64"/>
      <c r="F17" s="496">
        <v>1.0000000000000001E-5</v>
      </c>
      <c r="G17" s="411"/>
      <c r="H17" s="412"/>
      <c r="I17" s="494"/>
      <c r="J17" s="35"/>
      <c r="K17" s="36"/>
      <c r="L17" s="50">
        <f t="shared" si="0"/>
        <v>0</v>
      </c>
      <c r="M17" s="35"/>
      <c r="N17" s="36"/>
      <c r="O17" s="410"/>
      <c r="P17" s="411"/>
      <c r="Q17" s="36"/>
      <c r="R17" s="410"/>
      <c r="S17" s="35"/>
      <c r="T17" s="36"/>
      <c r="U17" s="51">
        <f>IF((ROUND(L17*'Util Plnt - Swr (S-1)'!O20,0)+O17)&gt;'Util Plnt - Swr (S-1)'!O20,'Util Plnt - Swr (S-1)'!O20-'Accum Depr - Swr (S-2)'!O17,ROUND('Accum Depr - Swr (S-2)'!L17*'Util Plnt - Swr (S-1)'!O20,0))</f>
        <v>0</v>
      </c>
      <c r="V17" s="35"/>
      <c r="W17" s="36"/>
      <c r="X17" s="34">
        <f t="shared" si="1"/>
        <v>0</v>
      </c>
      <c r="Y17" s="63"/>
    </row>
    <row r="18" spans="1:25" x14ac:dyDescent="0.2">
      <c r="A18" s="60">
        <v>370</v>
      </c>
      <c r="B18" s="79" t="s">
        <v>70</v>
      </c>
      <c r="C18" s="62"/>
      <c r="D18" s="67"/>
      <c r="E18" s="64"/>
      <c r="F18" s="496">
        <v>1.0000000000000001E-5</v>
      </c>
      <c r="G18" s="411"/>
      <c r="H18" s="412"/>
      <c r="I18" s="494"/>
      <c r="J18" s="35"/>
      <c r="K18" s="36"/>
      <c r="L18" s="50">
        <f>IF(1/F18&gt;1,0,1/F18)</f>
        <v>0</v>
      </c>
      <c r="M18" s="35"/>
      <c r="N18" s="36"/>
      <c r="O18" s="410"/>
      <c r="P18" s="411"/>
      <c r="Q18" s="36"/>
      <c r="R18" s="410"/>
      <c r="S18" s="35"/>
      <c r="T18" s="36"/>
      <c r="U18" s="51">
        <f>IF((ROUND(L18*'Util Plnt - Swr (S-1)'!O21,0)+O18)&gt;'Util Plnt - Swr (S-1)'!O21,'Util Plnt - Swr (S-1)'!O21-'Accum Depr - Swr (S-2)'!O18,ROUND('Accum Depr - Swr (S-2)'!L18*'Util Plnt - Swr (S-1)'!O21,0))</f>
        <v>0</v>
      </c>
      <c r="V18" s="35"/>
      <c r="W18" s="36"/>
      <c r="X18" s="34">
        <f>O18-R18+U18</f>
        <v>0</v>
      </c>
      <c r="Y18" s="63"/>
    </row>
    <row r="19" spans="1:25" x14ac:dyDescent="0.2">
      <c r="A19" s="60">
        <v>371</v>
      </c>
      <c r="B19" s="79" t="s">
        <v>35</v>
      </c>
      <c r="C19" s="62"/>
      <c r="D19" s="67"/>
      <c r="E19" s="64"/>
      <c r="F19" s="496">
        <v>1.0000000000000001E-5</v>
      </c>
      <c r="G19" s="411"/>
      <c r="H19" s="412"/>
      <c r="I19" s="494"/>
      <c r="J19" s="35"/>
      <c r="K19" s="36"/>
      <c r="L19" s="50">
        <f t="shared" si="0"/>
        <v>0</v>
      </c>
      <c r="M19" s="35"/>
      <c r="N19" s="36"/>
      <c r="O19" s="410"/>
      <c r="P19" s="411"/>
      <c r="Q19" s="36"/>
      <c r="R19" s="410"/>
      <c r="S19" s="35"/>
      <c r="T19" s="36"/>
      <c r="U19" s="51">
        <f>IF((ROUND(L19*'Util Plnt - Swr (S-1)'!O22,0)+O19)&gt;'Util Plnt - Swr (S-1)'!O22,'Util Plnt - Swr (S-1)'!O22-'Accum Depr - Swr (S-2)'!O19,ROUND('Accum Depr - Swr (S-2)'!L19*'Util Plnt - Swr (S-1)'!O22,0))</f>
        <v>0</v>
      </c>
      <c r="V19" s="35"/>
      <c r="W19" s="36"/>
      <c r="X19" s="34">
        <f t="shared" ref="X19:X32" si="2">O19-R19+U19</f>
        <v>0</v>
      </c>
      <c r="Y19" s="63"/>
    </row>
    <row r="20" spans="1:25" x14ac:dyDescent="0.2">
      <c r="A20" s="60">
        <v>380</v>
      </c>
      <c r="B20" s="79" t="s">
        <v>71</v>
      </c>
      <c r="C20" s="62"/>
      <c r="D20" s="67"/>
      <c r="E20" s="64"/>
      <c r="F20" s="496">
        <v>1.0000000000000001E-5</v>
      </c>
      <c r="G20" s="411"/>
      <c r="H20" s="412"/>
      <c r="I20" s="495"/>
      <c r="J20" s="35"/>
      <c r="K20" s="36"/>
      <c r="L20" s="50">
        <f t="shared" si="0"/>
        <v>0</v>
      </c>
      <c r="M20" s="35"/>
      <c r="N20" s="36"/>
      <c r="O20" s="410"/>
      <c r="P20" s="411"/>
      <c r="Q20" s="36"/>
      <c r="R20" s="413"/>
      <c r="S20" s="35"/>
      <c r="T20" s="36"/>
      <c r="U20" s="51">
        <f>IF((ROUND(L20*'Util Plnt - Swr (S-1)'!O23,0)+O20)&gt;'Util Plnt - Swr (S-1)'!O23,'Util Plnt - Swr (S-1)'!O23-'Accum Depr - Swr (S-2)'!O20,ROUND('Accum Depr - Swr (S-2)'!L20*'Util Plnt - Swr (S-1)'!O23,0))</f>
        <v>0</v>
      </c>
      <c r="V20" s="35"/>
      <c r="W20" s="36"/>
      <c r="X20" s="34">
        <f t="shared" si="2"/>
        <v>0</v>
      </c>
      <c r="Y20" s="63"/>
    </row>
    <row r="21" spans="1:25" x14ac:dyDescent="0.2">
      <c r="A21" s="60">
        <f>1+A20</f>
        <v>381</v>
      </c>
      <c r="B21" s="79" t="s">
        <v>72</v>
      </c>
      <c r="C21" s="62"/>
      <c r="D21" s="67"/>
      <c r="E21" s="64"/>
      <c r="F21" s="496">
        <v>1.0000000000000001E-5</v>
      </c>
      <c r="G21" s="411"/>
      <c r="H21" s="412"/>
      <c r="I21" s="495"/>
      <c r="J21" s="35"/>
      <c r="K21" s="36"/>
      <c r="L21" s="50">
        <f t="shared" si="0"/>
        <v>0</v>
      </c>
      <c r="M21" s="35"/>
      <c r="N21" s="36"/>
      <c r="O21" s="410"/>
      <c r="P21" s="411"/>
      <c r="Q21" s="36"/>
      <c r="R21" s="413"/>
      <c r="S21" s="35"/>
      <c r="T21" s="36"/>
      <c r="U21" s="51">
        <f>IF((ROUND(L21*'Util Plnt - Swr (S-1)'!O24,0)+O21)&gt;'Util Plnt - Swr (S-1)'!O24,'Util Plnt - Swr (S-1)'!O24-'Accum Depr - Swr (S-2)'!O21,ROUND('Accum Depr - Swr (S-2)'!L21*'Util Plnt - Swr (S-1)'!O24,0))</f>
        <v>0</v>
      </c>
      <c r="V21" s="35"/>
      <c r="W21" s="36"/>
      <c r="X21" s="34">
        <f t="shared" si="2"/>
        <v>0</v>
      </c>
      <c r="Y21" s="63"/>
    </row>
    <row r="22" spans="1:25" x14ac:dyDescent="0.2">
      <c r="A22" s="60">
        <f>1+A21</f>
        <v>382</v>
      </c>
      <c r="B22" s="79" t="s">
        <v>73</v>
      </c>
      <c r="C22" s="62"/>
      <c r="D22" s="67"/>
      <c r="E22" s="64"/>
      <c r="F22" s="496">
        <v>1.0000000000000001E-5</v>
      </c>
      <c r="G22" s="411"/>
      <c r="H22" s="412"/>
      <c r="I22" s="494"/>
      <c r="J22" s="35"/>
      <c r="K22" s="36"/>
      <c r="L22" s="50">
        <f t="shared" si="0"/>
        <v>0</v>
      </c>
      <c r="M22" s="35"/>
      <c r="N22" s="36"/>
      <c r="O22" s="410"/>
      <c r="P22" s="411"/>
      <c r="Q22" s="36"/>
      <c r="R22" s="410"/>
      <c r="S22" s="35"/>
      <c r="T22" s="36"/>
      <c r="U22" s="51">
        <f>IF((ROUND(L22*'Util Plnt - Swr (S-1)'!O25,0)+O22)&gt;'Util Plnt - Swr (S-1)'!O25,'Util Plnt - Swr (S-1)'!O25-'Accum Depr - Swr (S-2)'!O22,ROUND('Accum Depr - Swr (S-2)'!L22*'Util Plnt - Swr (S-1)'!O25,0))</f>
        <v>0</v>
      </c>
      <c r="V22" s="35"/>
      <c r="W22" s="36"/>
      <c r="X22" s="34">
        <f t="shared" si="2"/>
        <v>0</v>
      </c>
      <c r="Y22" s="63"/>
    </row>
    <row r="23" spans="1:25" x14ac:dyDescent="0.2">
      <c r="A23" s="60">
        <v>389</v>
      </c>
      <c r="B23" s="79" t="s">
        <v>61</v>
      </c>
      <c r="C23" s="62"/>
      <c r="D23" s="67"/>
      <c r="E23" s="64"/>
      <c r="F23" s="496">
        <v>1.0000000000000001E-5</v>
      </c>
      <c r="G23" s="411"/>
      <c r="H23" s="412"/>
      <c r="I23" s="494"/>
      <c r="J23" s="35"/>
      <c r="K23" s="36"/>
      <c r="L23" s="50">
        <f t="shared" si="0"/>
        <v>0</v>
      </c>
      <c r="M23" s="35"/>
      <c r="N23" s="36"/>
      <c r="O23" s="410"/>
      <c r="P23" s="411"/>
      <c r="Q23" s="36"/>
      <c r="R23" s="410"/>
      <c r="S23" s="35"/>
      <c r="T23" s="36"/>
      <c r="U23" s="51">
        <f>IF((ROUND(L23*'Util Plnt - Swr (S-1)'!O26,0)+O23)&gt;'Util Plnt - Swr (S-1)'!O26,'Util Plnt - Swr (S-1)'!O26-'Accum Depr - Swr (S-2)'!O23,ROUND('Accum Depr - Swr (S-2)'!L23*'Util Plnt - Swr (S-1)'!O26,0))</f>
        <v>0</v>
      </c>
      <c r="V23" s="35"/>
      <c r="W23" s="36"/>
      <c r="X23" s="34">
        <f t="shared" si="2"/>
        <v>0</v>
      </c>
      <c r="Y23" s="63"/>
    </row>
    <row r="24" spans="1:25" x14ac:dyDescent="0.2">
      <c r="A24" s="60">
        <v>390</v>
      </c>
      <c r="B24" s="79" t="s">
        <v>40</v>
      </c>
      <c r="C24" s="62"/>
      <c r="D24" s="67"/>
      <c r="E24" s="64"/>
      <c r="F24" s="496">
        <v>1.0000000000000001E-5</v>
      </c>
      <c r="G24" s="411"/>
      <c r="H24" s="412"/>
      <c r="I24" s="494"/>
      <c r="J24" s="35"/>
      <c r="K24" s="36"/>
      <c r="L24" s="50">
        <f t="shared" si="0"/>
        <v>0</v>
      </c>
      <c r="M24" s="35"/>
      <c r="N24" s="36"/>
      <c r="O24" s="410"/>
      <c r="P24" s="411"/>
      <c r="Q24" s="36"/>
      <c r="R24" s="410"/>
      <c r="S24" s="35"/>
      <c r="T24" s="36"/>
      <c r="U24" s="51">
        <f>IF((ROUND(L24*'Util Plnt - Swr (S-1)'!O27,0)+O24)&gt;'Util Plnt - Swr (S-1)'!O27,'Util Plnt - Swr (S-1)'!O27-'Accum Depr - Swr (S-2)'!O24,ROUND('Accum Depr - Swr (S-2)'!L24*'Util Plnt - Swr (S-1)'!O27,0))</f>
        <v>0</v>
      </c>
      <c r="V24" s="35"/>
      <c r="W24" s="36"/>
      <c r="X24" s="34">
        <f t="shared" si="2"/>
        <v>0</v>
      </c>
      <c r="Y24" s="63"/>
    </row>
    <row r="25" spans="1:25" x14ac:dyDescent="0.2">
      <c r="A25" s="60">
        <f t="shared" ref="A25:A32" si="3">1+A24</f>
        <v>391</v>
      </c>
      <c r="B25" s="79" t="s">
        <v>41</v>
      </c>
      <c r="C25" s="62"/>
      <c r="D25" s="67"/>
      <c r="E25" s="64"/>
      <c r="F25" s="496">
        <v>1.0000000000000001E-5</v>
      </c>
      <c r="G25" s="411"/>
      <c r="H25" s="412"/>
      <c r="I25" s="495"/>
      <c r="J25" s="35"/>
      <c r="K25" s="36"/>
      <c r="L25" s="50">
        <f t="shared" si="0"/>
        <v>0</v>
      </c>
      <c r="M25" s="35"/>
      <c r="N25" s="36"/>
      <c r="O25" s="410"/>
      <c r="P25" s="411"/>
      <c r="Q25" s="36"/>
      <c r="R25" s="413"/>
      <c r="S25" s="35"/>
      <c r="T25" s="36"/>
      <c r="U25" s="51">
        <f>IF((ROUND(L25*'Util Plnt - Swr (S-1)'!O28,0)+O25)&gt;'Util Plnt - Swr (S-1)'!O28,'Util Plnt - Swr (S-1)'!O28-'Accum Depr - Swr (S-2)'!O25,ROUND('Accum Depr - Swr (S-2)'!L25*'Util Plnt - Swr (S-1)'!O28,0))</f>
        <v>0</v>
      </c>
      <c r="V25" s="35"/>
      <c r="W25" s="36"/>
      <c r="X25" s="34">
        <f t="shared" si="2"/>
        <v>0</v>
      </c>
      <c r="Y25" s="63"/>
    </row>
    <row r="26" spans="1:25" x14ac:dyDescent="0.2">
      <c r="A26" s="60">
        <f t="shared" si="3"/>
        <v>392</v>
      </c>
      <c r="B26" s="79" t="s">
        <v>42</v>
      </c>
      <c r="C26" s="62"/>
      <c r="D26" s="67"/>
      <c r="E26" s="64"/>
      <c r="F26" s="496">
        <v>1.0000000000000001E-5</v>
      </c>
      <c r="G26" s="411"/>
      <c r="H26" s="412"/>
      <c r="I26" s="494"/>
      <c r="J26" s="35"/>
      <c r="K26" s="36"/>
      <c r="L26" s="50">
        <f t="shared" si="0"/>
        <v>0</v>
      </c>
      <c r="M26" s="35"/>
      <c r="N26" s="36"/>
      <c r="O26" s="410"/>
      <c r="P26" s="411"/>
      <c r="Q26" s="36"/>
      <c r="R26" s="410"/>
      <c r="S26" s="35"/>
      <c r="T26" s="36"/>
      <c r="U26" s="51">
        <f>IF((ROUND(L26*'Util Plnt - Swr (S-1)'!O29,0)+O26)&gt;'Util Plnt - Swr (S-1)'!O29,'Util Plnt - Swr (S-1)'!O29-'Accum Depr - Swr (S-2)'!O26,ROUND('Accum Depr - Swr (S-2)'!L26*'Util Plnt - Swr (S-1)'!O29,0))</f>
        <v>0</v>
      </c>
      <c r="V26" s="35"/>
      <c r="W26" s="36"/>
      <c r="X26" s="34">
        <f t="shared" si="2"/>
        <v>0</v>
      </c>
      <c r="Y26" s="63"/>
    </row>
    <row r="27" spans="1:25" x14ac:dyDescent="0.2">
      <c r="A27" s="60">
        <f t="shared" si="3"/>
        <v>393</v>
      </c>
      <c r="B27" s="79" t="s">
        <v>43</v>
      </c>
      <c r="C27" s="62"/>
      <c r="D27" s="67"/>
      <c r="E27" s="64"/>
      <c r="F27" s="496">
        <v>1.0000000000000001E-5</v>
      </c>
      <c r="G27" s="411"/>
      <c r="H27" s="412"/>
      <c r="I27" s="494"/>
      <c r="J27" s="35"/>
      <c r="K27" s="36"/>
      <c r="L27" s="50">
        <f t="shared" si="0"/>
        <v>0</v>
      </c>
      <c r="M27" s="35"/>
      <c r="N27" s="36"/>
      <c r="O27" s="410"/>
      <c r="P27" s="411"/>
      <c r="Q27" s="36"/>
      <c r="R27" s="410"/>
      <c r="S27" s="35"/>
      <c r="T27" s="36"/>
      <c r="U27" s="51">
        <f>IF((ROUND(L27*'Util Plnt - Swr (S-1)'!O30,0)+O27)&gt;'Util Plnt - Swr (S-1)'!O30,'Util Plnt - Swr (S-1)'!O30-'Accum Depr - Swr (S-2)'!O27,ROUND('Accum Depr - Swr (S-2)'!L27*'Util Plnt - Swr (S-1)'!O30,0))</f>
        <v>0</v>
      </c>
      <c r="V27" s="35"/>
      <c r="W27" s="36"/>
      <c r="X27" s="34">
        <f t="shared" si="2"/>
        <v>0</v>
      </c>
      <c r="Y27" s="63"/>
    </row>
    <row r="28" spans="1:25" x14ac:dyDescent="0.2">
      <c r="A28" s="60">
        <f t="shared" si="3"/>
        <v>394</v>
      </c>
      <c r="B28" s="79" t="s">
        <v>44</v>
      </c>
      <c r="C28" s="62"/>
      <c r="D28" s="67"/>
      <c r="E28" s="64"/>
      <c r="F28" s="496">
        <v>1.0000000000000001E-5</v>
      </c>
      <c r="G28" s="411"/>
      <c r="H28" s="412"/>
      <c r="I28" s="494"/>
      <c r="J28" s="35"/>
      <c r="K28" s="36"/>
      <c r="L28" s="50">
        <f t="shared" si="0"/>
        <v>0</v>
      </c>
      <c r="M28" s="35"/>
      <c r="N28" s="36"/>
      <c r="O28" s="410"/>
      <c r="P28" s="411"/>
      <c r="Q28" s="36"/>
      <c r="R28" s="410"/>
      <c r="S28" s="35"/>
      <c r="T28" s="36"/>
      <c r="U28" s="51">
        <f>IF((ROUND(L28*'Util Plnt - Swr (S-1)'!O31,0)+O28)&gt;'Util Plnt - Swr (S-1)'!O31,'Util Plnt - Swr (S-1)'!O31-'Accum Depr - Swr (S-2)'!O28,ROUND('Accum Depr - Swr (S-2)'!L28*'Util Plnt - Swr (S-1)'!O31,0))</f>
        <v>0</v>
      </c>
      <c r="V28" s="35"/>
      <c r="W28" s="36"/>
      <c r="X28" s="34">
        <f t="shared" si="2"/>
        <v>0</v>
      </c>
      <c r="Y28" s="63"/>
    </row>
    <row r="29" spans="1:25" x14ac:dyDescent="0.2">
      <c r="A29" s="60">
        <f t="shared" si="3"/>
        <v>395</v>
      </c>
      <c r="B29" s="79" t="s">
        <v>45</v>
      </c>
      <c r="C29" s="62"/>
      <c r="D29" s="67"/>
      <c r="E29" s="64"/>
      <c r="F29" s="496">
        <v>1.0000000000000001E-5</v>
      </c>
      <c r="G29" s="411"/>
      <c r="H29" s="412"/>
      <c r="I29" s="494"/>
      <c r="J29" s="35"/>
      <c r="K29" s="36"/>
      <c r="L29" s="50">
        <f t="shared" si="0"/>
        <v>0</v>
      </c>
      <c r="M29" s="35"/>
      <c r="N29" s="36"/>
      <c r="O29" s="410"/>
      <c r="P29" s="411"/>
      <c r="Q29" s="36"/>
      <c r="R29" s="410"/>
      <c r="S29" s="35"/>
      <c r="T29" s="36"/>
      <c r="U29" s="51">
        <f>IF((ROUND(L29*'Util Plnt - Swr (S-1)'!O32,0)+O29)&gt;'Util Plnt - Swr (S-1)'!O32,'Util Plnt - Swr (S-1)'!O32-'Accum Depr - Swr (S-2)'!O29,ROUND('Accum Depr - Swr (S-2)'!L29*'Util Plnt - Swr (S-1)'!O32,0))</f>
        <v>0</v>
      </c>
      <c r="V29" s="35"/>
      <c r="W29" s="36"/>
      <c r="X29" s="34">
        <f t="shared" si="2"/>
        <v>0</v>
      </c>
      <c r="Y29" s="63"/>
    </row>
    <row r="30" spans="1:25" x14ac:dyDescent="0.2">
      <c r="A30" s="60">
        <f t="shared" si="3"/>
        <v>396</v>
      </c>
      <c r="B30" s="79" t="s">
        <v>46</v>
      </c>
      <c r="C30" s="62"/>
      <c r="D30" s="67"/>
      <c r="E30" s="64"/>
      <c r="F30" s="496">
        <v>1.0000000000000001E-5</v>
      </c>
      <c r="G30" s="411"/>
      <c r="H30" s="412"/>
      <c r="I30" s="494"/>
      <c r="J30" s="35"/>
      <c r="K30" s="36"/>
      <c r="L30" s="50">
        <f t="shared" si="0"/>
        <v>0</v>
      </c>
      <c r="M30" s="35"/>
      <c r="N30" s="36"/>
      <c r="O30" s="410"/>
      <c r="P30" s="411"/>
      <c r="Q30" s="36"/>
      <c r="R30" s="410"/>
      <c r="S30" s="35"/>
      <c r="T30" s="36"/>
      <c r="U30" s="51">
        <f>IF((ROUND(L30*'Util Plnt - Swr (S-1)'!O33,0)+O30)&gt;'Util Plnt - Swr (S-1)'!O33,'Util Plnt - Swr (S-1)'!O33-'Accum Depr - Swr (S-2)'!O30,ROUND('Accum Depr - Swr (S-2)'!L30*'Util Plnt - Swr (S-1)'!O33,0))</f>
        <v>0</v>
      </c>
      <c r="V30" s="35"/>
      <c r="W30" s="36"/>
      <c r="X30" s="34">
        <f t="shared" si="2"/>
        <v>0</v>
      </c>
      <c r="Y30" s="63"/>
    </row>
    <row r="31" spans="1:25" x14ac:dyDescent="0.2">
      <c r="A31" s="60">
        <f t="shared" si="3"/>
        <v>397</v>
      </c>
      <c r="B31" s="79" t="s">
        <v>47</v>
      </c>
      <c r="C31" s="62"/>
      <c r="D31" s="67"/>
      <c r="E31" s="64"/>
      <c r="F31" s="496">
        <v>1.0000000000000001E-5</v>
      </c>
      <c r="G31" s="411"/>
      <c r="H31" s="412"/>
      <c r="I31" s="494"/>
      <c r="J31" s="35"/>
      <c r="K31" s="36"/>
      <c r="L31" s="50">
        <f t="shared" si="0"/>
        <v>0</v>
      </c>
      <c r="M31" s="35"/>
      <c r="N31" s="36"/>
      <c r="O31" s="410"/>
      <c r="P31" s="411"/>
      <c r="Q31" s="36"/>
      <c r="R31" s="410"/>
      <c r="S31" s="35"/>
      <c r="T31" s="36"/>
      <c r="U31" s="51">
        <f>IF((ROUND(L31*'Util Plnt - Swr (S-1)'!O34,0)+O31)&gt;'Util Plnt - Swr (S-1)'!O34,'Util Plnt - Swr (S-1)'!O34-'Accum Depr - Swr (S-2)'!O31,ROUND('Accum Depr - Swr (S-2)'!L31*'Util Plnt - Swr (S-1)'!O34,0))</f>
        <v>0</v>
      </c>
      <c r="V31" s="35"/>
      <c r="W31" s="36"/>
      <c r="X31" s="34">
        <f t="shared" si="2"/>
        <v>0</v>
      </c>
      <c r="Y31" s="63"/>
    </row>
    <row r="32" spans="1:25" x14ac:dyDescent="0.2">
      <c r="A32" s="60">
        <f t="shared" si="3"/>
        <v>398</v>
      </c>
      <c r="B32" s="79" t="s">
        <v>48</v>
      </c>
      <c r="C32" s="62"/>
      <c r="D32" s="67"/>
      <c r="E32" s="64"/>
      <c r="F32" s="496">
        <v>1.0000000000000001E-5</v>
      </c>
      <c r="G32" s="411"/>
      <c r="H32" s="412"/>
      <c r="I32" s="494"/>
      <c r="J32" s="35"/>
      <c r="K32" s="36"/>
      <c r="L32" s="50">
        <f t="shared" si="0"/>
        <v>0</v>
      </c>
      <c r="M32" s="35"/>
      <c r="N32" s="36"/>
      <c r="O32" s="410"/>
      <c r="P32" s="411"/>
      <c r="Q32" s="36"/>
      <c r="R32" s="410"/>
      <c r="S32" s="35"/>
      <c r="T32" s="36"/>
      <c r="U32" s="34">
        <f>IF((ROUND(L32*'Util Plnt - Swr (S-1)'!O35,0)+O32)&gt;'Util Plnt - Swr (S-1)'!O35,'Util Plnt - Swr (S-1)'!O35-'Accum Depr - Swr (S-2)'!O32,ROUND('Accum Depr - Swr (S-2)'!L32*'Util Plnt - Swr (S-1)'!O35,0))</f>
        <v>0</v>
      </c>
      <c r="V32" s="35"/>
      <c r="W32" s="36"/>
      <c r="X32" s="34">
        <f t="shared" si="2"/>
        <v>0</v>
      </c>
      <c r="Y32" s="63"/>
    </row>
    <row r="33" spans="1:25" x14ac:dyDescent="0.2">
      <c r="A33" s="60"/>
      <c r="B33" s="79"/>
      <c r="C33" s="62"/>
      <c r="D33" s="67"/>
      <c r="E33" s="64"/>
      <c r="F33" s="508"/>
      <c r="G33" s="424"/>
      <c r="H33" s="425"/>
      <c r="I33" s="508"/>
      <c r="J33" s="83"/>
      <c r="K33" s="84"/>
      <c r="L33" s="62"/>
      <c r="M33" s="83"/>
      <c r="N33" s="84"/>
      <c r="O33" s="62"/>
      <c r="P33" s="83"/>
      <c r="Q33" s="84"/>
      <c r="R33" s="62"/>
      <c r="S33" s="83"/>
      <c r="T33" s="84"/>
      <c r="U33" s="62"/>
      <c r="V33" s="83"/>
      <c r="W33" s="84"/>
      <c r="X33" s="62"/>
      <c r="Y33" s="63"/>
    </row>
    <row r="34" spans="1:25" ht="13.5" thickBot="1" x14ac:dyDescent="0.25">
      <c r="A34" s="60"/>
      <c r="B34" s="79" t="s">
        <v>74</v>
      </c>
      <c r="C34" s="62"/>
      <c r="D34" s="67"/>
      <c r="E34" s="64"/>
      <c r="F34" s="572"/>
      <c r="G34" s="424"/>
      <c r="H34" s="425"/>
      <c r="I34" s="572"/>
      <c r="J34" s="424"/>
      <c r="K34" s="425"/>
      <c r="L34" s="572"/>
      <c r="M34" s="424"/>
      <c r="N34" s="425"/>
      <c r="O34" s="682">
        <f>SUM(O11:O32)</f>
        <v>0</v>
      </c>
      <c r="P34" s="424"/>
      <c r="Q34" s="425"/>
      <c r="R34" s="682">
        <f>SUM(R11:R32)</f>
        <v>0</v>
      </c>
      <c r="S34" s="438">
        <f t="shared" ref="S34:X34" si="4">SUM(S11:S32)</f>
        <v>0</v>
      </c>
      <c r="T34" s="728">
        <f t="shared" si="4"/>
        <v>0</v>
      </c>
      <c r="U34" s="682">
        <f t="shared" si="4"/>
        <v>0</v>
      </c>
      <c r="V34" s="438">
        <f t="shared" si="4"/>
        <v>0</v>
      </c>
      <c r="W34" s="728">
        <f t="shared" si="4"/>
        <v>0</v>
      </c>
      <c r="X34" s="682">
        <f t="shared" si="4"/>
        <v>0</v>
      </c>
      <c r="Y34" s="63"/>
    </row>
    <row r="35" spans="1:25" ht="13.5" thickTop="1" x14ac:dyDescent="0.2">
      <c r="A35" s="68"/>
      <c r="B35" s="69"/>
      <c r="C35" s="70"/>
      <c r="D35" s="71"/>
      <c r="E35" s="91"/>
      <c r="F35" s="457"/>
      <c r="G35" s="468"/>
      <c r="H35" s="482"/>
      <c r="I35" s="457"/>
      <c r="J35" s="93"/>
      <c r="K35" s="92"/>
      <c r="L35" s="92"/>
      <c r="M35" s="93"/>
      <c r="N35" s="92"/>
      <c r="O35" s="92"/>
      <c r="P35" s="93"/>
      <c r="Q35" s="92"/>
      <c r="R35" s="92"/>
      <c r="S35" s="93"/>
      <c r="T35" s="92"/>
      <c r="U35" s="92"/>
      <c r="V35" s="93"/>
      <c r="W35" s="92"/>
      <c r="X35" s="92"/>
      <c r="Y35" s="93"/>
    </row>
    <row r="41" spans="1:25" x14ac:dyDescent="0.2">
      <c r="A41" s="750" t="s">
        <v>506</v>
      </c>
      <c r="B41" s="750"/>
      <c r="C41" s="750"/>
      <c r="D41" s="750"/>
      <c r="E41" s="750"/>
      <c r="F41" s="750"/>
      <c r="G41" s="750"/>
      <c r="H41" s="750"/>
      <c r="I41" s="750"/>
      <c r="J41" s="750"/>
      <c r="K41" s="750"/>
      <c r="L41" s="750"/>
      <c r="M41" s="750"/>
      <c r="N41" s="750"/>
      <c r="O41" s="750"/>
      <c r="P41" s="750"/>
      <c r="Q41" s="750"/>
      <c r="R41" s="750"/>
      <c r="S41" s="750"/>
      <c r="T41" s="750"/>
      <c r="U41" s="750"/>
      <c r="V41" s="750"/>
      <c r="W41" s="750"/>
      <c r="X41" s="750"/>
      <c r="Y41" s="750"/>
    </row>
  </sheetData>
  <sheetProtection password="EA9C" sheet="1" objects="1" scenarios="1"/>
  <mergeCells count="4">
    <mergeCell ref="U2:X2"/>
    <mergeCell ref="A41:Y41"/>
    <mergeCell ref="U1:X1"/>
    <mergeCell ref="A3:X3"/>
  </mergeCells>
  <phoneticPr fontId="0" type="noConversion"/>
  <printOptions horizontalCentered="1"/>
  <pageMargins left="0.75" right="0.5" top="0.75" bottom="0.5" header="0.5" footer="0.5"/>
  <pageSetup scale="95" orientation="landscape" r:id="rId1"/>
  <headerFooter alignWithMargins="0">
    <oddFooter>&amp;C&amp;1#&amp;"Calibri"&amp;10&amp;K000000Confidential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pageSetUpPr fitToPage="1"/>
  </sheetPr>
  <dimension ref="A1:Q55"/>
  <sheetViews>
    <sheetView showGridLines="0" workbookViewId="0">
      <selection activeCell="O9" sqref="O9"/>
    </sheetView>
  </sheetViews>
  <sheetFormatPr defaultRowHeight="12.75" x14ac:dyDescent="0.2"/>
  <cols>
    <col min="1" max="1" width="6.7109375" style="94" customWidth="1"/>
    <col min="2" max="2" width="10.7109375" style="94" customWidth="1"/>
    <col min="3" max="3" width="6.7109375" style="94" customWidth="1"/>
    <col min="4" max="4" width="5.42578125" style="94" customWidth="1"/>
    <col min="5" max="5" width="0.85546875" style="94" customWidth="1"/>
    <col min="6" max="6" width="14.28515625" style="94" customWidth="1"/>
    <col min="7" max="8" width="0.85546875" style="94" customWidth="1"/>
    <col min="9" max="9" width="14.28515625" style="94" customWidth="1"/>
    <col min="10" max="11" width="0.85546875" style="94" customWidth="1"/>
    <col min="12" max="12" width="14.28515625" style="94" customWidth="1"/>
    <col min="13" max="14" width="0.85546875" style="94" customWidth="1"/>
    <col min="15" max="15" width="14.28515625" style="94" customWidth="1"/>
    <col min="16" max="16" width="0.85546875" style="94" customWidth="1"/>
    <col min="17" max="16384" width="9.140625" style="94"/>
  </cols>
  <sheetData>
    <row r="1" spans="1:16" ht="15" x14ac:dyDescent="0.2">
      <c r="A1" s="146" t="s">
        <v>0</v>
      </c>
      <c r="B1" s="146"/>
      <c r="C1" s="106" t="str">
        <f>'Report of (F-2)'!C3</f>
        <v/>
      </c>
      <c r="D1" s="106"/>
      <c r="E1" s="106"/>
      <c r="F1" s="106"/>
      <c r="G1" s="106"/>
      <c r="H1" s="106"/>
      <c r="J1" s="53"/>
      <c r="K1" s="53"/>
      <c r="L1" s="760" t="s">
        <v>76</v>
      </c>
      <c r="M1" s="761"/>
      <c r="N1" s="761"/>
      <c r="O1" s="761"/>
      <c r="P1" s="762"/>
    </row>
    <row r="2" spans="1:16" ht="15" customHeight="1" x14ac:dyDescent="0.2">
      <c r="A2" s="52"/>
      <c r="B2" s="52"/>
      <c r="C2" s="52"/>
      <c r="D2" s="52"/>
      <c r="E2" s="53"/>
      <c r="F2" s="53"/>
      <c r="G2" s="53"/>
      <c r="H2" s="53"/>
      <c r="I2" s="53"/>
      <c r="J2" s="53"/>
      <c r="K2" s="53"/>
      <c r="L2" s="763" t="str">
        <f>'Inside Cover'!B41</f>
        <v xml:space="preserve">December 31, </v>
      </c>
      <c r="M2" s="764"/>
      <c r="N2" s="764"/>
      <c r="O2" s="764"/>
      <c r="P2" s="765"/>
    </row>
    <row r="3" spans="1:16" ht="15" x14ac:dyDescent="0.2">
      <c r="A3" s="52"/>
      <c r="B3" s="52"/>
      <c r="C3" s="52"/>
      <c r="D3" s="52"/>
      <c r="E3" s="53"/>
      <c r="F3" s="53"/>
      <c r="G3" s="53"/>
      <c r="H3" s="53"/>
      <c r="I3" s="53"/>
      <c r="J3" s="53"/>
      <c r="K3" s="53"/>
      <c r="L3" s="109"/>
      <c r="M3" s="266"/>
      <c r="N3" s="109"/>
      <c r="O3" s="109"/>
      <c r="P3" s="109"/>
    </row>
    <row r="4" spans="1:16" ht="15" x14ac:dyDescent="0.2">
      <c r="A4" s="52"/>
      <c r="B4" s="52"/>
      <c r="C4" s="52"/>
      <c r="D4" s="52"/>
      <c r="E4" s="53"/>
      <c r="G4" s="54"/>
      <c r="H4" s="54" t="s">
        <v>376</v>
      </c>
      <c r="I4" s="54"/>
      <c r="J4" s="53"/>
      <c r="K4" s="53"/>
      <c r="L4" s="53"/>
      <c r="M4" s="53"/>
      <c r="N4" s="53"/>
      <c r="O4" s="53"/>
      <c r="P4" s="53"/>
    </row>
    <row r="5" spans="1:16" ht="14.25" x14ac:dyDescent="0.2">
      <c r="A5" s="52"/>
      <c r="B5" s="52"/>
      <c r="C5" s="52"/>
      <c r="D5" s="52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4.25" x14ac:dyDescent="0.2">
      <c r="A6" s="55" t="s">
        <v>9</v>
      </c>
      <c r="B6" s="95"/>
      <c r="C6" s="95"/>
      <c r="D6" s="95"/>
      <c r="E6" s="57"/>
      <c r="F6" s="57"/>
      <c r="G6" s="57"/>
      <c r="H6" s="57"/>
      <c r="I6" s="57"/>
      <c r="J6" s="57"/>
      <c r="K6" s="57"/>
      <c r="L6" s="57"/>
      <c r="M6" s="58"/>
      <c r="N6" s="59"/>
      <c r="O6" s="57"/>
      <c r="P6" s="58"/>
    </row>
    <row r="7" spans="1:16" x14ac:dyDescent="0.2">
      <c r="A7" s="68" t="s">
        <v>13</v>
      </c>
      <c r="B7" s="70"/>
      <c r="C7" s="70"/>
      <c r="D7" s="70"/>
      <c r="E7" s="70" t="s">
        <v>14</v>
      </c>
      <c r="F7" s="70"/>
      <c r="G7" s="70"/>
      <c r="H7" s="70"/>
      <c r="I7" s="70"/>
      <c r="J7" s="70"/>
      <c r="K7" s="70"/>
      <c r="L7" s="70"/>
      <c r="M7" s="71"/>
      <c r="N7" s="69"/>
      <c r="O7" s="70" t="s">
        <v>252</v>
      </c>
      <c r="P7" s="71"/>
    </row>
    <row r="8" spans="1:16" x14ac:dyDescent="0.2">
      <c r="A8" s="268"/>
      <c r="B8" s="221"/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  <c r="N8" s="73"/>
      <c r="O8" s="74"/>
      <c r="P8" s="75"/>
    </row>
    <row r="9" spans="1:16" x14ac:dyDescent="0.2">
      <c r="A9" s="60">
        <v>701</v>
      </c>
      <c r="B9" s="223" t="s">
        <v>276</v>
      </c>
      <c r="C9" s="66"/>
      <c r="D9" s="66"/>
      <c r="E9" s="62"/>
      <c r="F9" s="62"/>
      <c r="G9" s="62"/>
      <c r="H9" s="62"/>
      <c r="I9" s="62"/>
      <c r="J9" s="62"/>
      <c r="K9" s="62"/>
      <c r="L9" s="62"/>
      <c r="M9" s="63"/>
      <c r="N9" s="64"/>
      <c r="O9" s="427">
        <v>0</v>
      </c>
      <c r="P9" s="63"/>
    </row>
    <row r="10" spans="1:16" x14ac:dyDescent="0.2">
      <c r="A10" s="60">
        <v>703</v>
      </c>
      <c r="B10" s="223" t="s">
        <v>277</v>
      </c>
      <c r="C10" s="223"/>
      <c r="D10" s="223"/>
      <c r="E10" s="62"/>
      <c r="F10" s="97"/>
      <c r="G10" s="97"/>
      <c r="H10" s="62"/>
      <c r="I10" s="97"/>
      <c r="J10" s="97"/>
      <c r="K10" s="62"/>
      <c r="L10" s="97"/>
      <c r="M10" s="81"/>
      <c r="N10" s="64"/>
      <c r="O10" s="426"/>
      <c r="P10" s="81"/>
    </row>
    <row r="11" spans="1:16" x14ac:dyDescent="0.2">
      <c r="A11" s="60">
        <v>704</v>
      </c>
      <c r="B11" s="223" t="s">
        <v>278</v>
      </c>
      <c r="C11" s="223"/>
      <c r="D11" s="223"/>
      <c r="E11" s="62"/>
      <c r="F11" s="86"/>
      <c r="G11" s="86"/>
      <c r="H11" s="86"/>
      <c r="I11" s="86"/>
      <c r="J11" s="86"/>
      <c r="K11" s="86"/>
      <c r="L11" s="86"/>
      <c r="M11" s="83"/>
      <c r="N11" s="84"/>
      <c r="O11" s="426"/>
      <c r="P11" s="63"/>
    </row>
    <row r="12" spans="1:16" x14ac:dyDescent="0.2">
      <c r="A12" s="60">
        <v>710</v>
      </c>
      <c r="B12" s="223" t="s">
        <v>379</v>
      </c>
      <c r="C12" s="223"/>
      <c r="D12" s="223"/>
      <c r="E12" s="62"/>
      <c r="F12" s="86"/>
      <c r="G12" s="86"/>
      <c r="H12" s="86"/>
      <c r="I12" s="86"/>
      <c r="J12" s="86"/>
      <c r="K12" s="86"/>
      <c r="L12" s="86"/>
      <c r="M12" s="83"/>
      <c r="N12" s="84"/>
      <c r="O12" s="426"/>
      <c r="P12" s="63"/>
    </row>
    <row r="13" spans="1:16" x14ac:dyDescent="0.2">
      <c r="A13" s="60">
        <v>711</v>
      </c>
      <c r="B13" s="223" t="s">
        <v>377</v>
      </c>
      <c r="C13" s="223"/>
      <c r="D13" s="223"/>
      <c r="E13" s="62"/>
      <c r="F13" s="86"/>
      <c r="G13" s="86"/>
      <c r="H13" s="86"/>
      <c r="I13" s="86"/>
      <c r="J13" s="86"/>
      <c r="K13" s="86"/>
      <c r="L13" s="86"/>
      <c r="M13" s="83"/>
      <c r="N13" s="84"/>
      <c r="O13" s="426"/>
      <c r="P13" s="63"/>
    </row>
    <row r="14" spans="1:16" x14ac:dyDescent="0.2">
      <c r="A14" s="60">
        <v>715</v>
      </c>
      <c r="B14" s="223" t="s">
        <v>280</v>
      </c>
      <c r="C14" s="223"/>
      <c r="D14" s="223"/>
      <c r="E14" s="62"/>
      <c r="F14" s="86"/>
      <c r="G14" s="86"/>
      <c r="H14" s="86"/>
      <c r="I14" s="86"/>
      <c r="J14" s="86"/>
      <c r="K14" s="86"/>
      <c r="L14" s="86"/>
      <c r="M14" s="83"/>
      <c r="N14" s="84"/>
      <c r="O14" s="426"/>
      <c r="P14" s="63"/>
    </row>
    <row r="15" spans="1:16" x14ac:dyDescent="0.2">
      <c r="A15" s="60">
        <v>716</v>
      </c>
      <c r="B15" s="223" t="s">
        <v>281</v>
      </c>
      <c r="C15" s="223"/>
      <c r="D15" s="223"/>
      <c r="E15" s="62"/>
      <c r="F15" s="86"/>
      <c r="G15" s="86"/>
      <c r="H15" s="86"/>
      <c r="I15" s="86"/>
      <c r="J15" s="86"/>
      <c r="K15" s="86"/>
      <c r="L15" s="86"/>
      <c r="M15" s="83"/>
      <c r="N15" s="84"/>
      <c r="O15" s="426"/>
      <c r="P15" s="63"/>
    </row>
    <row r="16" spans="1:16" x14ac:dyDescent="0.2">
      <c r="A16" s="60">
        <v>718</v>
      </c>
      <c r="B16" s="223" t="s">
        <v>282</v>
      </c>
      <c r="C16" s="223"/>
      <c r="D16" s="223"/>
      <c r="E16" s="62"/>
      <c r="F16" s="86"/>
      <c r="G16" s="86"/>
      <c r="H16" s="86"/>
      <c r="I16" s="86"/>
      <c r="J16" s="86"/>
      <c r="K16" s="86"/>
      <c r="L16" s="86"/>
      <c r="M16" s="83"/>
      <c r="N16" s="84"/>
      <c r="O16" s="426"/>
      <c r="P16" s="63"/>
    </row>
    <row r="17" spans="1:17" x14ac:dyDescent="0.2">
      <c r="A17" s="60">
        <v>720</v>
      </c>
      <c r="B17" s="223" t="s">
        <v>283</v>
      </c>
      <c r="C17" s="223"/>
      <c r="D17" s="223"/>
      <c r="E17" s="62"/>
      <c r="F17" s="86"/>
      <c r="G17" s="86"/>
      <c r="H17" s="86"/>
      <c r="I17" s="86"/>
      <c r="J17" s="86"/>
      <c r="K17" s="86"/>
      <c r="L17" s="86"/>
      <c r="M17" s="83"/>
      <c r="N17" s="84"/>
      <c r="O17" s="426"/>
      <c r="P17" s="63"/>
    </row>
    <row r="18" spans="1:17" ht="12.75" customHeight="1" x14ac:dyDescent="0.2">
      <c r="A18" s="60">
        <v>730</v>
      </c>
      <c r="B18" s="223" t="s">
        <v>284</v>
      </c>
      <c r="C18" s="223"/>
      <c r="D18" s="223"/>
      <c r="E18" s="62"/>
      <c r="F18" s="86"/>
      <c r="G18" s="86"/>
      <c r="H18" s="86"/>
      <c r="I18" s="86"/>
      <c r="J18" s="86"/>
      <c r="K18" s="86"/>
      <c r="L18" s="86"/>
      <c r="M18" s="83"/>
      <c r="N18" s="84"/>
      <c r="O18" s="426"/>
      <c r="P18" s="63"/>
    </row>
    <row r="19" spans="1:17" ht="12.75" customHeight="1" x14ac:dyDescent="0.2">
      <c r="A19" s="60">
        <v>740</v>
      </c>
      <c r="B19" s="223" t="s">
        <v>285</v>
      </c>
      <c r="C19" s="223"/>
      <c r="D19" s="223"/>
      <c r="E19" s="62"/>
      <c r="F19" s="159"/>
      <c r="G19" s="86"/>
      <c r="H19" s="86"/>
      <c r="I19" s="159"/>
      <c r="J19" s="86"/>
      <c r="K19" s="86"/>
      <c r="L19" s="159"/>
      <c r="M19" s="83"/>
      <c r="N19" s="84"/>
      <c r="O19" s="573"/>
      <c r="P19" s="63"/>
    </row>
    <row r="20" spans="1:17" ht="12.75" customHeight="1" x14ac:dyDescent="0.2">
      <c r="A20" s="60">
        <v>750</v>
      </c>
      <c r="B20" s="223" t="s">
        <v>286</v>
      </c>
      <c r="C20" s="223"/>
      <c r="D20" s="66"/>
      <c r="E20" s="62"/>
      <c r="F20" s="86"/>
      <c r="G20" s="86"/>
      <c r="H20" s="86"/>
      <c r="I20" s="86"/>
      <c r="J20" s="86"/>
      <c r="K20" s="86"/>
      <c r="L20" s="86"/>
      <c r="M20" s="83"/>
      <c r="N20" s="84"/>
      <c r="O20" s="426"/>
      <c r="P20" s="63"/>
    </row>
    <row r="21" spans="1:17" ht="12.75" customHeight="1" x14ac:dyDescent="0.2">
      <c r="A21" s="60">
        <v>755</v>
      </c>
      <c r="B21" s="223" t="s">
        <v>287</v>
      </c>
      <c r="C21" s="223"/>
      <c r="D21" s="66"/>
      <c r="E21" s="62"/>
      <c r="F21" s="159"/>
      <c r="G21" s="86"/>
      <c r="H21" s="86"/>
      <c r="I21" s="159"/>
      <c r="J21" s="86"/>
      <c r="K21" s="86"/>
      <c r="L21" s="159"/>
      <c r="M21" s="83"/>
      <c r="N21" s="84"/>
      <c r="O21" s="573"/>
      <c r="P21" s="63"/>
    </row>
    <row r="22" spans="1:17" ht="12.75" customHeight="1" x14ac:dyDescent="0.2">
      <c r="A22" s="60">
        <v>765</v>
      </c>
      <c r="B22" s="223" t="s">
        <v>288</v>
      </c>
      <c r="C22" s="223"/>
      <c r="D22" s="223"/>
      <c r="E22" s="62"/>
      <c r="F22" s="86"/>
      <c r="G22" s="86"/>
      <c r="H22" s="86"/>
      <c r="I22" s="86"/>
      <c r="J22" s="86"/>
      <c r="K22" s="86"/>
      <c r="L22" s="86"/>
      <c r="M22" s="83"/>
      <c r="N22" s="84"/>
      <c r="O22" s="426"/>
      <c r="P22" s="63"/>
    </row>
    <row r="23" spans="1:17" ht="12.75" customHeight="1" x14ac:dyDescent="0.2">
      <c r="A23" s="60">
        <v>770</v>
      </c>
      <c r="B23" s="223" t="s">
        <v>289</v>
      </c>
      <c r="C23" s="223"/>
      <c r="D23" s="66"/>
      <c r="E23" s="62"/>
      <c r="F23" s="86"/>
      <c r="G23" s="86"/>
      <c r="H23" s="86"/>
      <c r="I23" s="86"/>
      <c r="J23" s="86"/>
      <c r="K23" s="86"/>
      <c r="L23" s="86"/>
      <c r="M23" s="83"/>
      <c r="N23" s="84"/>
      <c r="O23" s="573"/>
      <c r="P23" s="63"/>
    </row>
    <row r="24" spans="1:17" ht="12.75" customHeight="1" x14ac:dyDescent="0.2">
      <c r="A24" s="60">
        <v>775</v>
      </c>
      <c r="B24" s="223" t="s">
        <v>290</v>
      </c>
      <c r="C24" s="223"/>
      <c r="D24" s="223"/>
      <c r="E24" s="62"/>
      <c r="F24" s="86"/>
      <c r="G24" s="86"/>
      <c r="H24" s="86"/>
      <c r="I24" s="86"/>
      <c r="J24" s="86"/>
      <c r="K24" s="86"/>
      <c r="L24" s="86"/>
      <c r="M24" s="83"/>
      <c r="N24" s="84"/>
      <c r="O24" s="426"/>
      <c r="P24" s="63"/>
    </row>
    <row r="25" spans="1:17" ht="12.75" customHeight="1" x14ac:dyDescent="0.2">
      <c r="A25" s="269"/>
      <c r="B25" s="223"/>
      <c r="C25" s="223"/>
      <c r="D25" s="223"/>
      <c r="E25" s="62"/>
      <c r="F25" s="86"/>
      <c r="G25" s="86"/>
      <c r="H25" s="86"/>
      <c r="I25" s="86"/>
      <c r="J25" s="86"/>
      <c r="K25" s="86"/>
      <c r="L25" s="86"/>
      <c r="M25" s="83"/>
      <c r="N25" s="84"/>
      <c r="O25" s="159"/>
      <c r="P25" s="63"/>
    </row>
    <row r="26" spans="1:17" ht="13.5" thickBot="1" x14ac:dyDescent="0.25">
      <c r="A26" s="269"/>
      <c r="B26" s="223" t="s">
        <v>378</v>
      </c>
      <c r="C26" s="223"/>
      <c r="D26" s="223"/>
      <c r="E26" s="62"/>
      <c r="F26" s="86"/>
      <c r="G26" s="86"/>
      <c r="H26" s="86"/>
      <c r="I26" s="86"/>
      <c r="J26" s="86"/>
      <c r="K26" s="86"/>
      <c r="L26" s="86"/>
      <c r="M26" s="83"/>
      <c r="N26" s="84"/>
      <c r="O26" s="90">
        <f>SUM(O9:O24)</f>
        <v>0</v>
      </c>
      <c r="P26" s="63"/>
    </row>
    <row r="27" spans="1:17" ht="13.5" thickTop="1" x14ac:dyDescent="0.2">
      <c r="A27" s="269"/>
      <c r="B27" s="223"/>
      <c r="C27" s="223"/>
      <c r="D27" s="66"/>
      <c r="E27" s="62"/>
      <c r="F27" s="86"/>
      <c r="G27" s="86"/>
      <c r="H27" s="86"/>
      <c r="I27" s="86"/>
      <c r="J27" s="86"/>
      <c r="K27" s="86"/>
      <c r="L27" s="86"/>
      <c r="M27" s="83"/>
      <c r="N27" s="84"/>
      <c r="O27" s="159"/>
      <c r="P27" s="63"/>
    </row>
    <row r="28" spans="1:17" x14ac:dyDescent="0.2">
      <c r="A28" s="221"/>
      <c r="B28" s="221"/>
      <c r="C28" s="221"/>
      <c r="D28" s="221"/>
      <c r="E28" s="7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77"/>
      <c r="Q28" s="265"/>
    </row>
    <row r="29" spans="1:17" x14ac:dyDescent="0.2">
      <c r="A29" s="223"/>
      <c r="B29" s="223"/>
      <c r="C29" s="223"/>
      <c r="D29" s="66"/>
      <c r="E29" s="62"/>
      <c r="F29" s="86"/>
      <c r="G29" s="86"/>
      <c r="H29" s="86"/>
      <c r="I29" s="86"/>
      <c r="J29" s="86"/>
      <c r="K29" s="86"/>
      <c r="L29" s="86"/>
      <c r="M29" s="86"/>
      <c r="N29" s="86"/>
      <c r="O29" s="159"/>
      <c r="P29" s="62"/>
      <c r="Q29" s="265"/>
    </row>
    <row r="30" spans="1:17" x14ac:dyDescent="0.2">
      <c r="A30" s="223"/>
      <c r="B30" s="223"/>
      <c r="C30" s="223"/>
      <c r="D30" s="223"/>
      <c r="E30" s="62"/>
      <c r="F30" s="86"/>
      <c r="G30" s="86"/>
      <c r="H30" s="240" t="s">
        <v>380</v>
      </c>
      <c r="I30" s="86"/>
      <c r="J30" s="86"/>
      <c r="K30" s="86"/>
      <c r="L30" s="86"/>
      <c r="M30" s="86"/>
      <c r="N30" s="86"/>
      <c r="O30" s="86"/>
      <c r="P30" s="62"/>
      <c r="Q30" s="265"/>
    </row>
    <row r="31" spans="1:17" x14ac:dyDescent="0.2">
      <c r="A31" s="223"/>
      <c r="B31" s="223"/>
      <c r="C31" s="223"/>
      <c r="D31" s="223"/>
      <c r="E31" s="62"/>
      <c r="F31" s="159"/>
      <c r="G31" s="86"/>
      <c r="H31" s="86"/>
      <c r="I31" s="159"/>
      <c r="J31" s="86"/>
      <c r="K31" s="86"/>
      <c r="L31" s="159"/>
      <c r="M31" s="86"/>
      <c r="N31" s="86"/>
      <c r="O31" s="159"/>
      <c r="P31" s="62"/>
      <c r="Q31" s="265"/>
    </row>
    <row r="32" spans="1:17" x14ac:dyDescent="0.2">
      <c r="A32" s="228"/>
      <c r="B32" s="221"/>
      <c r="C32" s="221"/>
      <c r="D32" s="229"/>
      <c r="E32" s="77"/>
      <c r="F32" s="241" t="s">
        <v>294</v>
      </c>
      <c r="G32" s="271"/>
      <c r="H32" s="241"/>
      <c r="I32" s="241"/>
      <c r="J32" s="271"/>
      <c r="K32" s="241"/>
      <c r="L32" s="241"/>
      <c r="M32" s="271"/>
      <c r="N32" s="241"/>
      <c r="O32" s="241" t="s">
        <v>294</v>
      </c>
      <c r="P32" s="78"/>
    </row>
    <row r="33" spans="1:16" x14ac:dyDescent="0.2">
      <c r="A33" s="147"/>
      <c r="B33" s="226" t="s">
        <v>293</v>
      </c>
      <c r="C33" s="226"/>
      <c r="D33" s="150"/>
      <c r="E33" s="92"/>
      <c r="F33" s="272" t="s">
        <v>295</v>
      </c>
      <c r="G33" s="273"/>
      <c r="H33" s="243"/>
      <c r="I33" s="272" t="s">
        <v>296</v>
      </c>
      <c r="J33" s="273"/>
      <c r="K33" s="243"/>
      <c r="L33" s="272" t="s">
        <v>297</v>
      </c>
      <c r="M33" s="273"/>
      <c r="N33" s="243"/>
      <c r="O33" s="664" t="s">
        <v>12</v>
      </c>
      <c r="P33" s="93"/>
    </row>
    <row r="34" spans="1:16" x14ac:dyDescent="0.2">
      <c r="A34" s="228"/>
      <c r="B34" s="221"/>
      <c r="C34" s="221"/>
      <c r="D34" s="229"/>
      <c r="E34" s="64"/>
      <c r="F34" s="477"/>
      <c r="G34" s="424"/>
      <c r="H34" s="425"/>
      <c r="I34" s="477"/>
      <c r="J34" s="424"/>
      <c r="K34" s="425"/>
      <c r="L34" s="477"/>
      <c r="M34" s="83"/>
      <c r="N34" s="84"/>
      <c r="O34" s="86"/>
      <c r="P34" s="63"/>
    </row>
    <row r="35" spans="1:16" x14ac:dyDescent="0.2">
      <c r="A35" s="79" t="s">
        <v>299</v>
      </c>
      <c r="B35" s="223"/>
      <c r="C35" s="223"/>
      <c r="D35" s="148"/>
      <c r="E35" s="64"/>
      <c r="F35" s="477"/>
      <c r="G35" s="424"/>
      <c r="H35" s="425"/>
      <c r="I35" s="477"/>
      <c r="J35" s="424"/>
      <c r="K35" s="425"/>
      <c r="L35" s="477"/>
      <c r="M35" s="83"/>
      <c r="N35" s="84"/>
      <c r="O35" s="86"/>
      <c r="P35" s="63"/>
    </row>
    <row r="36" spans="1:16" x14ac:dyDescent="0.2">
      <c r="A36" s="79" t="s">
        <v>381</v>
      </c>
      <c r="B36" s="223"/>
      <c r="C36" s="223"/>
      <c r="D36" s="148"/>
      <c r="E36" s="64"/>
      <c r="F36" s="477"/>
      <c r="G36" s="424"/>
      <c r="H36" s="425"/>
      <c r="I36" s="477"/>
      <c r="J36" s="424"/>
      <c r="K36" s="425"/>
      <c r="L36" s="477"/>
      <c r="M36" s="83"/>
      <c r="N36" s="84"/>
      <c r="O36" s="86"/>
      <c r="P36" s="63"/>
    </row>
    <row r="37" spans="1:16" x14ac:dyDescent="0.2">
      <c r="A37" s="79" t="s">
        <v>300</v>
      </c>
      <c r="B37" s="223"/>
      <c r="C37" s="223"/>
      <c r="D37" s="148"/>
      <c r="E37" s="64"/>
      <c r="F37" s="423">
        <v>0</v>
      </c>
      <c r="G37" s="498"/>
      <c r="H37" s="499"/>
      <c r="I37" s="423">
        <v>0</v>
      </c>
      <c r="J37" s="498"/>
      <c r="K37" s="499"/>
      <c r="L37" s="423">
        <v>0</v>
      </c>
      <c r="M37" s="155"/>
      <c r="N37" s="154"/>
      <c r="O37" s="85">
        <f>+F37+I37-L37</f>
        <v>0</v>
      </c>
      <c r="P37" s="63"/>
    </row>
    <row r="38" spans="1:16" ht="15" x14ac:dyDescent="0.2">
      <c r="A38" s="79" t="s">
        <v>303</v>
      </c>
      <c r="B38" s="223"/>
      <c r="C38" s="223"/>
      <c r="D38" s="148"/>
      <c r="E38" s="64"/>
      <c r="F38" s="426"/>
      <c r="G38" s="498"/>
      <c r="H38" s="499"/>
      <c r="I38" s="426"/>
      <c r="J38" s="498"/>
      <c r="K38" s="499"/>
      <c r="L38" s="426"/>
      <c r="M38" s="155"/>
      <c r="N38" s="154"/>
      <c r="O38" s="85">
        <f t="shared" ref="O38:O45" si="0">+F38+I38-L38</f>
        <v>0</v>
      </c>
      <c r="P38" s="156"/>
    </row>
    <row r="39" spans="1:16" x14ac:dyDescent="0.2">
      <c r="A39" s="79" t="s">
        <v>301</v>
      </c>
      <c r="B39" s="223"/>
      <c r="C39" s="223"/>
      <c r="D39" s="148"/>
      <c r="E39" s="64"/>
      <c r="F39" s="426"/>
      <c r="G39" s="498"/>
      <c r="H39" s="499"/>
      <c r="I39" s="426"/>
      <c r="J39" s="498"/>
      <c r="K39" s="499"/>
      <c r="L39" s="426"/>
      <c r="M39" s="155"/>
      <c r="N39" s="154"/>
      <c r="O39" s="85">
        <f>+F39+I39-L39</f>
        <v>0</v>
      </c>
      <c r="P39" s="63"/>
    </row>
    <row r="40" spans="1:16" ht="15" x14ac:dyDescent="0.2">
      <c r="A40" s="79" t="s">
        <v>304</v>
      </c>
      <c r="B40" s="223"/>
      <c r="C40" s="223"/>
      <c r="D40" s="148"/>
      <c r="E40" s="64"/>
      <c r="F40" s="426"/>
      <c r="G40" s="498"/>
      <c r="H40" s="499"/>
      <c r="I40" s="426"/>
      <c r="J40" s="498"/>
      <c r="K40" s="499"/>
      <c r="L40" s="426"/>
      <c r="M40" s="155"/>
      <c r="N40" s="154"/>
      <c r="O40" s="85">
        <f t="shared" si="0"/>
        <v>0</v>
      </c>
      <c r="P40" s="157"/>
    </row>
    <row r="41" spans="1:16" ht="15" x14ac:dyDescent="0.2">
      <c r="A41" s="79" t="s">
        <v>302</v>
      </c>
      <c r="B41" s="223"/>
      <c r="C41" s="223"/>
      <c r="D41" s="148"/>
      <c r="E41" s="64"/>
      <c r="F41" s="426"/>
      <c r="G41" s="498"/>
      <c r="H41" s="499"/>
      <c r="I41" s="426"/>
      <c r="J41" s="498"/>
      <c r="K41" s="499"/>
      <c r="L41" s="426"/>
      <c r="M41" s="155"/>
      <c r="N41" s="154"/>
      <c r="O41" s="85">
        <f t="shared" si="0"/>
        <v>0</v>
      </c>
      <c r="P41" s="157"/>
    </row>
    <row r="42" spans="1:16" ht="15" x14ac:dyDescent="0.2">
      <c r="A42" s="79" t="s">
        <v>305</v>
      </c>
      <c r="B42" s="223"/>
      <c r="C42" s="223"/>
      <c r="D42" s="148"/>
      <c r="E42" s="64"/>
      <c r="F42" s="426"/>
      <c r="G42" s="498"/>
      <c r="H42" s="499"/>
      <c r="I42" s="426"/>
      <c r="J42" s="498"/>
      <c r="K42" s="499"/>
      <c r="L42" s="426"/>
      <c r="M42" s="155"/>
      <c r="N42" s="154"/>
      <c r="O42" s="85">
        <f t="shared" si="0"/>
        <v>0</v>
      </c>
      <c r="P42" s="157"/>
    </row>
    <row r="43" spans="1:16" ht="15" x14ac:dyDescent="0.2">
      <c r="A43" s="79" t="s">
        <v>306</v>
      </c>
      <c r="B43" s="223"/>
      <c r="C43" s="507"/>
      <c r="D43" s="591"/>
      <c r="E43" s="64"/>
      <c r="F43" s="500"/>
      <c r="G43" s="501"/>
      <c r="H43" s="484"/>
      <c r="I43" s="500"/>
      <c r="J43" s="501"/>
      <c r="K43" s="484"/>
      <c r="L43" s="500"/>
      <c r="M43" s="254"/>
      <c r="N43" s="276"/>
      <c r="O43" s="87"/>
      <c r="P43" s="157"/>
    </row>
    <row r="44" spans="1:16" ht="15" x14ac:dyDescent="0.2">
      <c r="A44" s="467"/>
      <c r="B44" s="503"/>
      <c r="C44" s="503"/>
      <c r="D44" s="590"/>
      <c r="E44" s="64"/>
      <c r="F44" s="423">
        <v>0</v>
      </c>
      <c r="G44" s="498"/>
      <c r="H44" s="499"/>
      <c r="I44" s="423">
        <v>0</v>
      </c>
      <c r="J44" s="498"/>
      <c r="K44" s="499"/>
      <c r="L44" s="423">
        <v>0</v>
      </c>
      <c r="M44" s="155"/>
      <c r="N44" s="154"/>
      <c r="O44" s="85">
        <f>+F44+I44-L44</f>
        <v>0</v>
      </c>
      <c r="P44" s="157"/>
    </row>
    <row r="45" spans="1:16" ht="15" x14ac:dyDescent="0.2">
      <c r="A45" s="469"/>
      <c r="B45" s="470"/>
      <c r="C45" s="470"/>
      <c r="D45" s="485"/>
      <c r="E45" s="64"/>
      <c r="F45" s="426"/>
      <c r="G45" s="498"/>
      <c r="H45" s="499"/>
      <c r="I45" s="426"/>
      <c r="J45" s="498"/>
      <c r="K45" s="499"/>
      <c r="L45" s="426"/>
      <c r="M45" s="155"/>
      <c r="N45" s="154"/>
      <c r="O45" s="85">
        <f t="shared" si="0"/>
        <v>0</v>
      </c>
      <c r="P45" s="157"/>
    </row>
    <row r="46" spans="1:16" ht="15" x14ac:dyDescent="0.2">
      <c r="A46" s="469"/>
      <c r="B46" s="470"/>
      <c r="C46" s="470"/>
      <c r="D46" s="485"/>
      <c r="E46" s="64"/>
      <c r="F46" s="426"/>
      <c r="G46" s="498"/>
      <c r="H46" s="499"/>
      <c r="I46" s="426"/>
      <c r="J46" s="498"/>
      <c r="K46" s="499"/>
      <c r="L46" s="426"/>
      <c r="M46" s="155"/>
      <c r="N46" s="154"/>
      <c r="O46" s="85">
        <f>+F46+I46-L46</f>
        <v>0</v>
      </c>
      <c r="P46" s="157"/>
    </row>
    <row r="47" spans="1:16" ht="15" x14ac:dyDescent="0.2">
      <c r="A47" s="464"/>
      <c r="B47" s="465"/>
      <c r="C47" s="465"/>
      <c r="D47" s="654"/>
      <c r="E47" s="64"/>
      <c r="F47" s="440"/>
      <c r="G47" s="424"/>
      <c r="H47" s="425"/>
      <c r="I47" s="440"/>
      <c r="J47" s="424"/>
      <c r="K47" s="425"/>
      <c r="L47" s="440"/>
      <c r="M47" s="83"/>
      <c r="N47" s="84"/>
      <c r="O47" s="87"/>
      <c r="P47" s="157"/>
    </row>
    <row r="48" spans="1:16" ht="15" x14ac:dyDescent="0.2">
      <c r="A48" s="79" t="s">
        <v>307</v>
      </c>
      <c r="B48" s="223"/>
      <c r="C48" s="223"/>
      <c r="D48" s="148"/>
      <c r="E48" s="64"/>
      <c r="F48" s="423">
        <v>0</v>
      </c>
      <c r="G48" s="498"/>
      <c r="H48" s="499"/>
      <c r="I48" s="423">
        <v>0</v>
      </c>
      <c r="J48" s="498"/>
      <c r="K48" s="499"/>
      <c r="L48" s="423">
        <v>0</v>
      </c>
      <c r="M48" s="155"/>
      <c r="N48" s="154"/>
      <c r="O48" s="85">
        <f>+F48+I48-L48</f>
        <v>0</v>
      </c>
      <c r="P48" s="157"/>
    </row>
    <row r="49" spans="1:16" ht="15" x14ac:dyDescent="0.2">
      <c r="A49" s="79"/>
      <c r="B49" s="223"/>
      <c r="C49" s="223"/>
      <c r="D49" s="148"/>
      <c r="E49" s="64"/>
      <c r="F49" s="572"/>
      <c r="G49" s="438"/>
      <c r="H49" s="439"/>
      <c r="I49" s="572"/>
      <c r="J49" s="438"/>
      <c r="K49" s="439"/>
      <c r="L49" s="572"/>
      <c r="M49" s="81"/>
      <c r="N49" s="64"/>
      <c r="O49" s="97"/>
      <c r="P49" s="157"/>
    </row>
    <row r="50" spans="1:16" ht="15.75" thickBot="1" x14ac:dyDescent="0.25">
      <c r="A50" s="79" t="s">
        <v>308</v>
      </c>
      <c r="B50" s="66"/>
      <c r="C50" s="66"/>
      <c r="D50" s="148"/>
      <c r="E50" s="64"/>
      <c r="F50" s="274">
        <f>SUM(F37:F48)</f>
        <v>0</v>
      </c>
      <c r="G50" s="81"/>
      <c r="H50" s="64"/>
      <c r="I50" s="274">
        <f>SUM(I37:I48)</f>
        <v>0</v>
      </c>
      <c r="J50" s="81"/>
      <c r="K50" s="64"/>
      <c r="L50" s="274">
        <f>SUM(L37:L48)</f>
        <v>0</v>
      </c>
      <c r="M50" s="81"/>
      <c r="N50" s="64"/>
      <c r="O50" s="274">
        <f>SUM(O37:O48)</f>
        <v>0</v>
      </c>
      <c r="P50" s="157"/>
    </row>
    <row r="51" spans="1:16" ht="13.5" thickTop="1" x14ac:dyDescent="0.2">
      <c r="A51" s="147"/>
      <c r="B51" s="226"/>
      <c r="C51" s="226"/>
      <c r="D51" s="71"/>
      <c r="E51" s="91"/>
      <c r="F51" s="92"/>
      <c r="G51" s="93"/>
      <c r="H51" s="91"/>
      <c r="I51" s="92"/>
      <c r="J51" s="93"/>
      <c r="K51" s="91"/>
      <c r="L51" s="92"/>
      <c r="M51" s="93"/>
      <c r="N51" s="91"/>
      <c r="O51" s="92"/>
      <c r="P51" s="93"/>
    </row>
    <row r="52" spans="1:16" x14ac:dyDescent="0.2">
      <c r="A52" s="270"/>
      <c r="B52" s="270"/>
      <c r="C52" s="270"/>
    </row>
    <row r="53" spans="1:16" x14ac:dyDescent="0.2">
      <c r="A53" s="270"/>
      <c r="B53" s="270"/>
      <c r="C53" s="270"/>
      <c r="G53" s="208" t="s">
        <v>158</v>
      </c>
    </row>
    <row r="54" spans="1:16" x14ac:dyDescent="0.2">
      <c r="A54" s="270"/>
      <c r="B54" s="270"/>
      <c r="C54" s="270"/>
    </row>
    <row r="55" spans="1:16" x14ac:dyDescent="0.2">
      <c r="A55" s="270"/>
      <c r="B55" s="270"/>
      <c r="C55" s="270"/>
    </row>
  </sheetData>
  <sheetProtection password="EA9C" sheet="1" objects="1" scenarios="1"/>
  <mergeCells count="2">
    <mergeCell ref="L1:P1"/>
    <mergeCell ref="L2:P2"/>
  </mergeCells>
  <phoneticPr fontId="0" type="noConversion"/>
  <printOptions horizontalCentered="1"/>
  <pageMargins left="0.75" right="0.5" top="0.75" bottom="0" header="0.5" footer="0.5"/>
  <pageSetup orientation="portrait" r:id="rId1"/>
  <headerFooter alignWithMargins="0">
    <oddFooter>&amp;C&amp;1#&amp;"Calibri"&amp;10&amp;K000000Confidential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>
    <pageSetUpPr fitToPage="1"/>
  </sheetPr>
  <dimension ref="A1:W65"/>
  <sheetViews>
    <sheetView showGridLines="0" workbookViewId="0">
      <selection activeCell="H8" sqref="H8"/>
    </sheetView>
  </sheetViews>
  <sheetFormatPr defaultRowHeight="12.75" x14ac:dyDescent="0.2"/>
  <cols>
    <col min="1" max="1" width="6.7109375" style="296" customWidth="1"/>
    <col min="2" max="2" width="10.7109375" style="265" customWidth="1"/>
    <col min="3" max="3" width="8.42578125" style="265" customWidth="1"/>
    <col min="4" max="4" width="0.85546875" style="265" customWidth="1"/>
    <col min="5" max="5" width="9.7109375" style="265" customWidth="1"/>
    <col min="6" max="7" width="0.85546875" style="265" customWidth="1"/>
    <col min="8" max="8" width="9.7109375" style="265" customWidth="1"/>
    <col min="9" max="10" width="0.85546875" style="265" customWidth="1"/>
    <col min="11" max="11" width="9.7109375" style="265" customWidth="1"/>
    <col min="12" max="13" width="0.85546875" style="265" customWidth="1"/>
    <col min="14" max="14" width="9.7109375" style="265" customWidth="1"/>
    <col min="15" max="16" width="0.85546875" style="265" customWidth="1"/>
    <col min="17" max="17" width="9.7109375" style="265" customWidth="1"/>
    <col min="18" max="19" width="0.85546875" style="265" customWidth="1"/>
    <col min="20" max="20" width="9.7109375" style="265" customWidth="1"/>
    <col min="21" max="22" width="0.85546875" style="265" customWidth="1"/>
    <col min="23" max="16384" width="9.140625" style="265"/>
  </cols>
  <sheetData>
    <row r="1" spans="1:23" ht="15" x14ac:dyDescent="0.2">
      <c r="A1" s="146" t="s">
        <v>0</v>
      </c>
      <c r="B1" s="146"/>
      <c r="C1" s="106" t="str">
        <f>'Report of (F-2)'!C3</f>
        <v/>
      </c>
      <c r="D1" s="106"/>
      <c r="E1" s="106"/>
      <c r="F1" s="106"/>
      <c r="G1" s="106"/>
      <c r="H1" s="106"/>
      <c r="I1" s="106"/>
      <c r="J1" s="106"/>
      <c r="K1" s="94"/>
      <c r="L1" s="53"/>
      <c r="M1" s="53"/>
      <c r="Q1" s="760" t="s">
        <v>76</v>
      </c>
      <c r="R1" s="761"/>
      <c r="S1" s="761"/>
      <c r="T1" s="761"/>
      <c r="U1" s="762"/>
      <c r="V1" s="109"/>
      <c r="W1" s="109"/>
    </row>
    <row r="2" spans="1:23" ht="15" customHeight="1" x14ac:dyDescent="0.2">
      <c r="A2" s="290"/>
      <c r="B2" s="52"/>
      <c r="C2" s="52"/>
      <c r="D2" s="52"/>
      <c r="E2" s="52"/>
      <c r="F2" s="52"/>
      <c r="G2" s="53"/>
      <c r="H2" s="53"/>
      <c r="I2" s="53"/>
      <c r="J2" s="53"/>
      <c r="K2" s="53"/>
      <c r="L2" s="53"/>
      <c r="M2" s="53"/>
      <c r="Q2" s="814" t="str">
        <f>'Inside Cover'!B41</f>
        <v xml:space="preserve">December 31, </v>
      </c>
      <c r="R2" s="815"/>
      <c r="S2" s="815"/>
      <c r="T2" s="815"/>
      <c r="U2" s="816"/>
      <c r="V2" s="109"/>
      <c r="W2" s="109"/>
    </row>
    <row r="3" spans="1:23" ht="12.75" customHeight="1" x14ac:dyDescent="0.2">
      <c r="A3" s="290"/>
      <c r="B3" s="52"/>
      <c r="C3" s="52"/>
      <c r="D3" s="52"/>
      <c r="E3" s="52"/>
      <c r="F3" s="52"/>
      <c r="G3" s="53"/>
      <c r="H3" s="53"/>
      <c r="I3" s="53"/>
      <c r="J3" s="53"/>
      <c r="K3" s="53"/>
      <c r="L3" s="53"/>
      <c r="M3" s="53"/>
      <c r="N3" s="109"/>
      <c r="O3" s="266"/>
      <c r="P3" s="109"/>
      <c r="Q3" s="109"/>
      <c r="R3" s="109"/>
    </row>
    <row r="4" spans="1:23" ht="12.75" customHeight="1" x14ac:dyDescent="0.2">
      <c r="A4" s="290"/>
      <c r="B4" s="52"/>
      <c r="C4" s="52"/>
      <c r="D4" s="52"/>
      <c r="E4" s="52"/>
      <c r="F4" s="52"/>
      <c r="G4" s="53"/>
      <c r="H4" s="94"/>
      <c r="I4" s="54"/>
      <c r="J4" s="54" t="s">
        <v>382</v>
      </c>
      <c r="K4" s="54"/>
      <c r="L4" s="53"/>
      <c r="M4" s="53"/>
      <c r="N4" s="53"/>
      <c r="O4" s="53"/>
      <c r="P4" s="53"/>
      <c r="Q4" s="53"/>
      <c r="R4" s="53"/>
    </row>
    <row r="5" spans="1:23" ht="10.7" customHeight="1" x14ac:dyDescent="0.2">
      <c r="A5" s="290"/>
      <c r="B5" s="52"/>
      <c r="C5" s="52"/>
      <c r="D5" s="52"/>
      <c r="E5" s="52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3" ht="10.7" customHeight="1" x14ac:dyDescent="0.2">
      <c r="A6" s="291"/>
      <c r="B6" s="221"/>
      <c r="C6" s="221"/>
      <c r="D6" s="221"/>
      <c r="E6" s="221"/>
      <c r="F6" s="229"/>
      <c r="G6" s="77"/>
      <c r="H6" s="560"/>
      <c r="I6" s="561"/>
      <c r="J6" s="560"/>
      <c r="K6" s="560"/>
      <c r="L6" s="561"/>
      <c r="M6" s="560"/>
      <c r="N6" s="560"/>
      <c r="O6" s="561"/>
      <c r="P6" s="560"/>
      <c r="Q6" s="560"/>
      <c r="R6" s="466"/>
      <c r="S6" s="560"/>
      <c r="T6" s="560"/>
      <c r="U6" s="78"/>
    </row>
    <row r="7" spans="1:23" ht="10.7" customHeight="1" x14ac:dyDescent="0.2">
      <c r="A7" s="291"/>
      <c r="B7" s="221"/>
      <c r="C7" s="221"/>
      <c r="D7" s="221"/>
      <c r="E7" s="221"/>
      <c r="F7" s="229"/>
      <c r="G7" s="76"/>
      <c r="H7" s="440"/>
      <c r="I7" s="466"/>
      <c r="J7" s="475"/>
      <c r="K7" s="440"/>
      <c r="L7" s="466"/>
      <c r="M7" s="475"/>
      <c r="N7" s="440"/>
      <c r="O7" s="466"/>
      <c r="P7" s="475"/>
      <c r="Q7" s="440"/>
      <c r="R7" s="447"/>
      <c r="S7" s="475"/>
      <c r="T7" s="440"/>
      <c r="U7" s="63"/>
    </row>
    <row r="8" spans="1:23" ht="10.7" customHeight="1" x14ac:dyDescent="0.2">
      <c r="A8" s="292" t="s">
        <v>384</v>
      </c>
      <c r="B8" s="223"/>
      <c r="D8" s="507"/>
      <c r="E8" s="507"/>
      <c r="F8" s="148"/>
      <c r="G8" s="64"/>
      <c r="H8" s="564"/>
      <c r="I8" s="559"/>
      <c r="J8" s="481"/>
      <c r="K8" s="564"/>
      <c r="L8" s="559"/>
      <c r="M8" s="481"/>
      <c r="N8" s="564"/>
      <c r="O8" s="559"/>
      <c r="P8" s="481"/>
      <c r="Q8" s="564"/>
      <c r="R8" s="459"/>
      <c r="S8" s="481"/>
      <c r="T8" s="564"/>
      <c r="U8" s="157"/>
    </row>
    <row r="9" spans="1:23" ht="10.7" customHeight="1" x14ac:dyDescent="0.2">
      <c r="A9" s="292" t="s">
        <v>559</v>
      </c>
      <c r="B9" s="223"/>
      <c r="C9" s="223"/>
      <c r="D9" s="223"/>
      <c r="E9" s="223"/>
      <c r="F9" s="148"/>
      <c r="G9" s="64"/>
      <c r="H9" s="486"/>
      <c r="I9" s="559"/>
      <c r="J9" s="481"/>
      <c r="K9" s="486"/>
      <c r="L9" s="559"/>
      <c r="M9" s="481"/>
      <c r="N9" s="486"/>
      <c r="O9" s="559"/>
      <c r="P9" s="481"/>
      <c r="Q9" s="486"/>
      <c r="R9" s="459"/>
      <c r="S9" s="481"/>
      <c r="T9" s="486"/>
      <c r="U9" s="157"/>
    </row>
    <row r="10" spans="1:23" ht="10.7" customHeight="1" x14ac:dyDescent="0.2">
      <c r="A10" s="634"/>
      <c r="B10" s="503"/>
      <c r="C10" s="503"/>
      <c r="D10" s="503"/>
      <c r="E10" s="503"/>
      <c r="F10" s="150"/>
      <c r="G10" s="64"/>
      <c r="H10" s="486"/>
      <c r="I10" s="559"/>
      <c r="J10" s="481"/>
      <c r="K10" s="486"/>
      <c r="L10" s="559"/>
      <c r="M10" s="481"/>
      <c r="N10" s="486"/>
      <c r="O10" s="559"/>
      <c r="P10" s="481"/>
      <c r="Q10" s="486"/>
      <c r="R10" s="459"/>
      <c r="S10" s="481"/>
      <c r="T10" s="486"/>
      <c r="U10" s="157"/>
    </row>
    <row r="11" spans="1:23" ht="10.7" customHeight="1" x14ac:dyDescent="0.2">
      <c r="A11" s="635"/>
      <c r="B11" s="470"/>
      <c r="C11" s="470"/>
      <c r="D11" s="470"/>
      <c r="E11" s="470"/>
      <c r="F11" s="152"/>
      <c r="G11" s="64"/>
      <c r="H11" s="486"/>
      <c r="I11" s="559"/>
      <c r="J11" s="481"/>
      <c r="K11" s="486"/>
      <c r="L11" s="559"/>
      <c r="M11" s="481"/>
      <c r="N11" s="486"/>
      <c r="O11" s="559"/>
      <c r="P11" s="481"/>
      <c r="Q11" s="486"/>
      <c r="R11" s="459"/>
      <c r="S11" s="481"/>
      <c r="T11" s="486"/>
      <c r="U11" s="157"/>
    </row>
    <row r="12" spans="1:23" ht="10.7" customHeight="1" x14ac:dyDescent="0.2">
      <c r="A12" s="292" t="s">
        <v>385</v>
      </c>
      <c r="B12" s="223"/>
      <c r="C12" s="223"/>
      <c r="D12" s="223"/>
      <c r="E12" s="223"/>
      <c r="F12" s="148"/>
      <c r="G12" s="62"/>
      <c r="H12" s="486"/>
      <c r="I12" s="559"/>
      <c r="J12" s="481"/>
      <c r="K12" s="486"/>
      <c r="L12" s="559"/>
      <c r="M12" s="481"/>
      <c r="N12" s="486"/>
      <c r="O12" s="559"/>
      <c r="P12" s="481"/>
      <c r="Q12" s="486"/>
      <c r="R12" s="459"/>
      <c r="S12" s="481"/>
      <c r="T12" s="486"/>
      <c r="U12" s="157"/>
    </row>
    <row r="13" spans="1:23" ht="10.7" customHeight="1" x14ac:dyDescent="0.2">
      <c r="A13" s="292" t="s">
        <v>386</v>
      </c>
      <c r="B13" s="223"/>
      <c r="C13" s="223"/>
      <c r="D13" s="223"/>
      <c r="E13" s="223"/>
      <c r="F13" s="148"/>
      <c r="G13" s="62"/>
      <c r="H13" s="486"/>
      <c r="I13" s="559"/>
      <c r="J13" s="481"/>
      <c r="K13" s="486"/>
      <c r="L13" s="559"/>
      <c r="M13" s="481"/>
      <c r="N13" s="486"/>
      <c r="O13" s="559"/>
      <c r="P13" s="481"/>
      <c r="Q13" s="486"/>
      <c r="R13" s="459"/>
      <c r="S13" s="481"/>
      <c r="T13" s="486"/>
      <c r="U13" s="157"/>
    </row>
    <row r="14" spans="1:23" ht="10.7" customHeight="1" x14ac:dyDescent="0.2">
      <c r="A14" s="292" t="s">
        <v>387</v>
      </c>
      <c r="B14" s="223"/>
      <c r="C14" s="223"/>
      <c r="D14" s="223"/>
      <c r="E14" s="223"/>
      <c r="F14" s="148"/>
      <c r="G14" s="62"/>
      <c r="H14" s="486"/>
      <c r="I14" s="559"/>
      <c r="J14" s="481"/>
      <c r="K14" s="486"/>
      <c r="L14" s="559"/>
      <c r="M14" s="481"/>
      <c r="N14" s="486"/>
      <c r="O14" s="559"/>
      <c r="P14" s="481"/>
      <c r="Q14" s="486"/>
      <c r="R14" s="459"/>
      <c r="S14" s="481"/>
      <c r="T14" s="486"/>
      <c r="U14" s="157"/>
    </row>
    <row r="15" spans="1:23" ht="10.7" customHeight="1" x14ac:dyDescent="0.2">
      <c r="A15" s="292" t="s">
        <v>388</v>
      </c>
      <c r="B15" s="223"/>
      <c r="C15" s="223"/>
      <c r="D15" s="223"/>
      <c r="E15" s="223"/>
      <c r="F15" s="148"/>
      <c r="G15" s="62"/>
      <c r="H15" s="483"/>
      <c r="I15" s="559"/>
      <c r="J15" s="481"/>
      <c r="K15" s="483"/>
      <c r="L15" s="559"/>
      <c r="M15" s="481"/>
      <c r="N15" s="483"/>
      <c r="O15" s="559"/>
      <c r="P15" s="481"/>
      <c r="Q15" s="483"/>
      <c r="R15" s="459"/>
      <c r="S15" s="481"/>
      <c r="T15" s="483"/>
      <c r="U15" s="157"/>
    </row>
    <row r="16" spans="1:23" ht="10.7" customHeight="1" x14ac:dyDescent="0.2">
      <c r="A16" s="292" t="s">
        <v>389</v>
      </c>
      <c r="B16" s="223"/>
      <c r="C16" s="223"/>
      <c r="D16" s="223"/>
      <c r="E16" s="223"/>
      <c r="F16" s="148"/>
      <c r="G16" s="62"/>
      <c r="H16" s="564"/>
      <c r="I16" s="559"/>
      <c r="J16" s="481"/>
      <c r="K16" s="564"/>
      <c r="L16" s="559"/>
      <c r="M16" s="481"/>
      <c r="N16" s="564"/>
      <c r="O16" s="559"/>
      <c r="P16" s="481"/>
      <c r="Q16" s="564"/>
      <c r="R16" s="459"/>
      <c r="S16" s="481"/>
      <c r="T16" s="564"/>
      <c r="U16" s="157"/>
    </row>
    <row r="17" spans="1:22" ht="10.7" customHeight="1" x14ac:dyDescent="0.2">
      <c r="A17" s="292" t="s">
        <v>390</v>
      </c>
      <c r="B17" s="223"/>
      <c r="C17" s="223"/>
      <c r="D17" s="223"/>
      <c r="E17" s="223"/>
      <c r="F17" s="67"/>
      <c r="G17" s="62"/>
      <c r="H17" s="486"/>
      <c r="I17" s="559"/>
      <c r="J17" s="481"/>
      <c r="K17" s="486"/>
      <c r="L17" s="559"/>
      <c r="M17" s="481"/>
      <c r="N17" s="486"/>
      <c r="O17" s="559"/>
      <c r="P17" s="481"/>
      <c r="Q17" s="486"/>
      <c r="R17" s="447"/>
      <c r="S17" s="481"/>
      <c r="T17" s="486"/>
      <c r="U17" s="63"/>
    </row>
    <row r="18" spans="1:22" ht="10.7" customHeight="1" x14ac:dyDescent="0.2">
      <c r="A18" s="292" t="s">
        <v>391</v>
      </c>
      <c r="B18" s="223"/>
      <c r="C18" s="503"/>
      <c r="D18" s="503"/>
      <c r="E18" s="503"/>
      <c r="F18" s="71"/>
      <c r="G18" s="62"/>
      <c r="H18" s="486"/>
      <c r="I18" s="559"/>
      <c r="J18" s="481"/>
      <c r="K18" s="486"/>
      <c r="L18" s="559"/>
      <c r="M18" s="481"/>
      <c r="N18" s="486"/>
      <c r="O18" s="559"/>
      <c r="P18" s="481"/>
      <c r="Q18" s="486"/>
      <c r="R18" s="447"/>
      <c r="S18" s="481"/>
      <c r="T18" s="486"/>
      <c r="U18" s="63"/>
    </row>
    <row r="19" spans="1:22" ht="10.7" customHeight="1" x14ac:dyDescent="0.2">
      <c r="A19" s="634"/>
      <c r="B19" s="503"/>
      <c r="C19" s="503"/>
      <c r="D19" s="503"/>
      <c r="E19" s="503"/>
      <c r="F19" s="71"/>
      <c r="G19" s="62"/>
      <c r="H19" s="486"/>
      <c r="I19" s="559"/>
      <c r="J19" s="481"/>
      <c r="K19" s="486"/>
      <c r="L19" s="559"/>
      <c r="M19" s="481"/>
      <c r="N19" s="486"/>
      <c r="O19" s="559"/>
      <c r="P19" s="481"/>
      <c r="Q19" s="486"/>
      <c r="R19" s="447"/>
      <c r="S19" s="481"/>
      <c r="T19" s="486"/>
      <c r="U19" s="63"/>
    </row>
    <row r="20" spans="1:22" ht="10.7" customHeight="1" x14ac:dyDescent="0.2">
      <c r="A20" s="634"/>
      <c r="B20" s="503"/>
      <c r="C20" s="503"/>
      <c r="D20" s="503"/>
      <c r="E20" s="503"/>
      <c r="F20" s="71"/>
      <c r="G20" s="62"/>
      <c r="H20" s="480"/>
      <c r="I20" s="559"/>
      <c r="J20" s="480"/>
      <c r="K20" s="480"/>
      <c r="L20" s="559"/>
      <c r="M20" s="480"/>
      <c r="N20" s="480"/>
      <c r="O20" s="559"/>
      <c r="P20" s="481"/>
      <c r="Q20" s="510"/>
      <c r="R20" s="447"/>
      <c r="S20" s="481"/>
      <c r="T20" s="510"/>
      <c r="U20" s="63"/>
    </row>
    <row r="21" spans="1:22" ht="10.7" customHeight="1" x14ac:dyDescent="0.2">
      <c r="A21" s="666"/>
      <c r="B21" s="465"/>
      <c r="C21" s="465"/>
      <c r="D21" s="465"/>
      <c r="E21" s="465"/>
      <c r="F21" s="221"/>
      <c r="G21" s="7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77"/>
      <c r="S21" s="87"/>
      <c r="T21" s="87"/>
      <c r="U21" s="77"/>
    </row>
    <row r="22" spans="1:22" ht="10.7" customHeight="1" x14ac:dyDescent="0.2">
      <c r="A22" s="289"/>
      <c r="B22" s="223"/>
      <c r="C22" s="223"/>
      <c r="D22" s="223"/>
      <c r="E22" s="223"/>
      <c r="F22" s="66"/>
      <c r="G22" s="62"/>
      <c r="H22" s="86"/>
      <c r="I22" s="86"/>
      <c r="J22" s="86"/>
      <c r="K22" s="86"/>
      <c r="L22" s="86"/>
      <c r="M22" s="86"/>
      <c r="N22" s="86"/>
      <c r="O22" s="86"/>
      <c r="P22" s="86"/>
      <c r="Q22" s="159"/>
      <c r="R22" s="62"/>
      <c r="S22" s="86"/>
      <c r="T22" s="159"/>
      <c r="U22" s="62"/>
    </row>
    <row r="23" spans="1:22" ht="12.75" customHeight="1" x14ac:dyDescent="0.2">
      <c r="A23" s="294"/>
      <c r="B23" s="52"/>
      <c r="C23" s="52"/>
      <c r="D23" s="52"/>
      <c r="E23" s="52"/>
      <c r="F23" s="52"/>
      <c r="G23" s="53"/>
      <c r="H23" s="94"/>
      <c r="I23" s="54"/>
      <c r="J23" s="54" t="s">
        <v>392</v>
      </c>
      <c r="K23" s="54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2" ht="10.7" customHeight="1" x14ac:dyDescent="0.2">
      <c r="A24" s="290"/>
      <c r="B24" s="52"/>
      <c r="C24" s="52"/>
      <c r="D24" s="52"/>
      <c r="E24" s="52"/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2" ht="10.7" customHeight="1" x14ac:dyDescent="0.2">
      <c r="A25" s="291"/>
      <c r="B25" s="221"/>
      <c r="C25" s="221"/>
      <c r="D25" s="221"/>
      <c r="E25" s="221"/>
      <c r="F25" s="229"/>
      <c r="G25" s="77"/>
      <c r="H25" s="241"/>
      <c r="I25" s="271"/>
      <c r="J25" s="241"/>
      <c r="K25" s="241"/>
      <c r="L25" s="271"/>
      <c r="M25" s="241"/>
      <c r="N25" s="241"/>
      <c r="O25" s="271"/>
      <c r="P25" s="241"/>
      <c r="Q25" s="241"/>
      <c r="R25" s="78"/>
      <c r="S25" s="241"/>
      <c r="T25" s="241"/>
      <c r="U25" s="78"/>
    </row>
    <row r="26" spans="1:22" ht="10.7" customHeight="1" x14ac:dyDescent="0.2">
      <c r="A26" s="291"/>
      <c r="B26" s="221"/>
      <c r="C26" s="221"/>
      <c r="D26" s="221"/>
      <c r="E26" s="221"/>
      <c r="F26" s="229"/>
      <c r="G26" s="76"/>
      <c r="H26" s="440"/>
      <c r="I26" s="466"/>
      <c r="J26" s="475"/>
      <c r="K26" s="440"/>
      <c r="L26" s="466"/>
      <c r="M26" s="475"/>
      <c r="N26" s="440"/>
      <c r="O26" s="466"/>
      <c r="P26" s="475"/>
      <c r="Q26" s="440"/>
      <c r="R26" s="447"/>
      <c r="S26" s="475"/>
      <c r="T26" s="440"/>
      <c r="U26" s="63"/>
    </row>
    <row r="27" spans="1:22" ht="10.7" customHeight="1" x14ac:dyDescent="0.2">
      <c r="A27" s="292" t="s">
        <v>393</v>
      </c>
      <c r="B27" s="223"/>
      <c r="C27" s="223"/>
      <c r="D27" s="223"/>
      <c r="E27" s="223"/>
      <c r="F27" s="148"/>
      <c r="G27" s="64"/>
      <c r="H27" s="564"/>
      <c r="I27" s="559"/>
      <c r="J27" s="481"/>
      <c r="K27" s="564"/>
      <c r="L27" s="559"/>
      <c r="M27" s="481"/>
      <c r="N27" s="564"/>
      <c r="O27" s="559"/>
      <c r="P27" s="481"/>
      <c r="Q27" s="564"/>
      <c r="R27" s="459"/>
      <c r="S27" s="481"/>
      <c r="T27" s="564"/>
      <c r="U27" s="459"/>
      <c r="V27" s="547"/>
    </row>
    <row r="28" spans="1:22" ht="10.7" customHeight="1" x14ac:dyDescent="0.2">
      <c r="A28" s="292" t="s">
        <v>394</v>
      </c>
      <c r="B28" s="223"/>
      <c r="C28" s="223"/>
      <c r="D28" s="223"/>
      <c r="E28" s="223"/>
      <c r="F28" s="148"/>
      <c r="G28" s="64"/>
      <c r="H28" s="486"/>
      <c r="I28" s="559"/>
      <c r="J28" s="481"/>
      <c r="K28" s="486"/>
      <c r="L28" s="559"/>
      <c r="M28" s="481"/>
      <c r="N28" s="486"/>
      <c r="O28" s="559"/>
      <c r="P28" s="481"/>
      <c r="Q28" s="486"/>
      <c r="R28" s="459"/>
      <c r="S28" s="481"/>
      <c r="T28" s="486"/>
      <c r="U28" s="459"/>
      <c r="V28" s="547"/>
    </row>
    <row r="29" spans="1:22" ht="10.7" customHeight="1" x14ac:dyDescent="0.2">
      <c r="A29" s="292" t="s">
        <v>395</v>
      </c>
      <c r="B29" s="223"/>
      <c r="C29" s="223"/>
      <c r="D29" s="223"/>
      <c r="E29" s="223"/>
      <c r="F29" s="148"/>
      <c r="G29" s="64"/>
      <c r="H29" s="486"/>
      <c r="I29" s="559"/>
      <c r="J29" s="481"/>
      <c r="K29" s="486"/>
      <c r="L29" s="559"/>
      <c r="M29" s="481"/>
      <c r="N29" s="486"/>
      <c r="O29" s="559"/>
      <c r="P29" s="481"/>
      <c r="Q29" s="486"/>
      <c r="R29" s="459"/>
      <c r="S29" s="481"/>
      <c r="T29" s="486"/>
      <c r="U29" s="459"/>
      <c r="V29" s="547"/>
    </row>
    <row r="30" spans="1:22" ht="10.7" customHeight="1" x14ac:dyDescent="0.2">
      <c r="A30" s="292" t="s">
        <v>396</v>
      </c>
      <c r="B30" s="223"/>
      <c r="C30" s="223"/>
      <c r="D30" s="223"/>
      <c r="E30" s="223"/>
      <c r="F30" s="148"/>
      <c r="G30" s="64"/>
      <c r="H30" s="486"/>
      <c r="I30" s="559"/>
      <c r="J30" s="481"/>
      <c r="K30" s="486"/>
      <c r="L30" s="559"/>
      <c r="M30" s="481"/>
      <c r="N30" s="486"/>
      <c r="O30" s="559"/>
      <c r="P30" s="481"/>
      <c r="Q30" s="486"/>
      <c r="R30" s="459"/>
      <c r="S30" s="481"/>
      <c r="T30" s="486"/>
      <c r="U30" s="459"/>
      <c r="V30" s="547"/>
    </row>
    <row r="31" spans="1:22" ht="10.7" customHeight="1" x14ac:dyDescent="0.2">
      <c r="A31" s="292" t="s">
        <v>399</v>
      </c>
      <c r="B31" s="223"/>
      <c r="C31" s="223"/>
      <c r="D31" s="223"/>
      <c r="E31" s="223"/>
      <c r="F31" s="148"/>
      <c r="G31" s="62"/>
      <c r="H31" s="683"/>
      <c r="I31" s="684"/>
      <c r="J31" s="685"/>
      <c r="K31" s="683"/>
      <c r="L31" s="684"/>
      <c r="M31" s="685"/>
      <c r="N31" s="683"/>
      <c r="O31" s="684"/>
      <c r="P31" s="685"/>
      <c r="Q31" s="683"/>
      <c r="R31" s="686"/>
      <c r="S31" s="685"/>
      <c r="T31" s="683"/>
      <c r="U31" s="459"/>
      <c r="V31" s="547"/>
    </row>
    <row r="32" spans="1:22" ht="10.7" customHeight="1" x14ac:dyDescent="0.2">
      <c r="A32" s="292" t="s">
        <v>397</v>
      </c>
      <c r="B32" s="223"/>
      <c r="C32" s="223"/>
      <c r="D32" s="223"/>
      <c r="E32" s="223"/>
      <c r="F32" s="148"/>
      <c r="G32" s="62"/>
      <c r="H32" s="683"/>
      <c r="I32" s="684"/>
      <c r="J32" s="685"/>
      <c r="K32" s="683"/>
      <c r="L32" s="684"/>
      <c r="M32" s="685"/>
      <c r="N32" s="683"/>
      <c r="O32" s="684"/>
      <c r="P32" s="685"/>
      <c r="Q32" s="683"/>
      <c r="R32" s="686"/>
      <c r="S32" s="685"/>
      <c r="T32" s="683"/>
      <c r="U32" s="459"/>
      <c r="V32" s="547"/>
    </row>
    <row r="33" spans="1:22" ht="10.7" customHeight="1" x14ac:dyDescent="0.2">
      <c r="A33" s="292" t="s">
        <v>398</v>
      </c>
      <c r="B33" s="223"/>
      <c r="C33" s="223"/>
      <c r="D33" s="223"/>
      <c r="E33" s="223"/>
      <c r="F33" s="148"/>
      <c r="G33" s="62"/>
      <c r="H33" s="683"/>
      <c r="I33" s="684"/>
      <c r="J33" s="685"/>
      <c r="K33" s="683"/>
      <c r="L33" s="684"/>
      <c r="M33" s="685"/>
      <c r="N33" s="683"/>
      <c r="O33" s="684"/>
      <c r="P33" s="685"/>
      <c r="Q33" s="683"/>
      <c r="R33" s="686"/>
      <c r="S33" s="685"/>
      <c r="T33" s="683"/>
      <c r="U33" s="459"/>
      <c r="V33" s="547"/>
    </row>
    <row r="34" spans="1:22" ht="10.7" customHeight="1" x14ac:dyDescent="0.2">
      <c r="A34" s="292" t="s">
        <v>298</v>
      </c>
      <c r="B34" s="223"/>
      <c r="C34" s="223"/>
      <c r="D34" s="223"/>
      <c r="E34" s="223"/>
      <c r="F34" s="148"/>
      <c r="G34" s="62"/>
      <c r="H34" s="692"/>
      <c r="I34" s="684"/>
      <c r="J34" s="685"/>
      <c r="K34" s="683"/>
      <c r="L34" s="684"/>
      <c r="M34" s="685"/>
      <c r="N34" s="683"/>
      <c r="O34" s="684"/>
      <c r="P34" s="685"/>
      <c r="Q34" s="683"/>
      <c r="R34" s="686"/>
      <c r="S34" s="685"/>
      <c r="T34" s="683"/>
      <c r="U34" s="459"/>
      <c r="V34" s="547"/>
    </row>
    <row r="35" spans="1:22" ht="10.7" customHeight="1" x14ac:dyDescent="0.2">
      <c r="A35" s="292" t="s">
        <v>383</v>
      </c>
      <c r="B35" s="223"/>
      <c r="C35" s="223"/>
      <c r="D35" s="223"/>
      <c r="E35" s="223"/>
      <c r="F35" s="148"/>
      <c r="G35" s="62"/>
      <c r="H35" s="564"/>
      <c r="I35" s="559"/>
      <c r="J35" s="481"/>
      <c r="K35" s="564"/>
      <c r="L35" s="559"/>
      <c r="M35" s="481"/>
      <c r="N35" s="564"/>
      <c r="O35" s="559"/>
      <c r="P35" s="481"/>
      <c r="Q35" s="564"/>
      <c r="R35" s="459"/>
      <c r="S35" s="481"/>
      <c r="T35" s="564"/>
      <c r="U35" s="459"/>
      <c r="V35" s="547"/>
    </row>
    <row r="36" spans="1:22" ht="10.7" customHeight="1" x14ac:dyDescent="0.2">
      <c r="A36" s="634"/>
      <c r="B36" s="503"/>
      <c r="C36" s="503"/>
      <c r="D36" s="503"/>
      <c r="E36" s="503"/>
      <c r="F36" s="71"/>
      <c r="G36" s="62"/>
      <c r="H36" s="486"/>
      <c r="I36" s="559"/>
      <c r="J36" s="481"/>
      <c r="K36" s="486"/>
      <c r="L36" s="559"/>
      <c r="M36" s="481"/>
      <c r="N36" s="486"/>
      <c r="O36" s="559"/>
      <c r="P36" s="481"/>
      <c r="Q36" s="486"/>
      <c r="R36" s="447"/>
      <c r="S36" s="481"/>
      <c r="T36" s="486"/>
      <c r="U36" s="447"/>
      <c r="V36" s="547"/>
    </row>
    <row r="37" spans="1:22" ht="10.7" customHeight="1" x14ac:dyDescent="0.2">
      <c r="A37" s="634"/>
      <c r="B37" s="503"/>
      <c r="C37" s="503"/>
      <c r="D37" s="503"/>
      <c r="E37" s="503"/>
      <c r="F37" s="71"/>
      <c r="G37" s="91"/>
      <c r="H37" s="564"/>
      <c r="I37" s="557"/>
      <c r="J37" s="564"/>
      <c r="K37" s="564"/>
      <c r="L37" s="557"/>
      <c r="M37" s="564"/>
      <c r="N37" s="564"/>
      <c r="O37" s="557"/>
      <c r="P37" s="558"/>
      <c r="Q37" s="565"/>
      <c r="R37" s="468"/>
      <c r="S37" s="558"/>
      <c r="T37" s="565"/>
      <c r="U37" s="468"/>
      <c r="V37" s="547"/>
    </row>
    <row r="38" spans="1:22" ht="10.7" customHeight="1" x14ac:dyDescent="0.2">
      <c r="A38" s="665"/>
      <c r="B38" s="507"/>
      <c r="C38" s="507"/>
      <c r="D38" s="507"/>
      <c r="E38" s="507"/>
      <c r="F38" s="66"/>
      <c r="G38" s="62"/>
      <c r="H38" s="220"/>
      <c r="I38" s="220"/>
      <c r="J38" s="220"/>
      <c r="K38" s="220"/>
      <c r="L38" s="220"/>
      <c r="M38" s="220"/>
      <c r="N38" s="220"/>
      <c r="O38" s="220"/>
      <c r="P38" s="220"/>
      <c r="Q38" s="281"/>
      <c r="R38" s="62"/>
      <c r="S38" s="220"/>
      <c r="T38" s="281"/>
      <c r="U38" s="62"/>
    </row>
    <row r="39" spans="1:22" ht="10.7" customHeight="1" x14ac:dyDescent="0.2">
      <c r="A39" s="665"/>
      <c r="B39" s="507"/>
      <c r="C39" s="507"/>
      <c r="D39" s="507"/>
      <c r="E39" s="507"/>
      <c r="F39" s="223"/>
      <c r="G39" s="62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283"/>
      <c r="S39" s="86"/>
      <c r="T39" s="86"/>
      <c r="U39" s="283"/>
    </row>
    <row r="40" spans="1:22" ht="12.75" customHeight="1" x14ac:dyDescent="0.2">
      <c r="A40" s="290"/>
      <c r="B40" s="52"/>
      <c r="C40" s="52"/>
      <c r="D40" s="52"/>
      <c r="E40" s="52"/>
      <c r="F40" s="52"/>
      <c r="G40" s="53"/>
      <c r="H40" s="94"/>
      <c r="I40" s="54"/>
      <c r="J40" s="54" t="s">
        <v>400</v>
      </c>
      <c r="K40" s="54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2" ht="10.7" customHeight="1" x14ac:dyDescent="0.2">
      <c r="A41" s="290"/>
      <c r="B41" s="52"/>
      <c r="C41" s="52"/>
      <c r="D41" s="52"/>
      <c r="E41" s="52"/>
      <c r="F41" s="5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1:22" ht="10.7" customHeight="1" x14ac:dyDescent="0.2">
      <c r="A42" s="291"/>
      <c r="B42" s="221"/>
      <c r="C42" s="221"/>
      <c r="D42" s="151"/>
      <c r="E42" s="221"/>
      <c r="F42" s="245"/>
      <c r="G42" s="236"/>
      <c r="H42" s="298" t="s">
        <v>409</v>
      </c>
      <c r="I42" s="297"/>
      <c r="J42" s="297"/>
      <c r="K42" s="241"/>
      <c r="L42" s="271"/>
      <c r="M42" s="241"/>
      <c r="N42" s="241"/>
      <c r="O42" s="241"/>
      <c r="P42" s="241"/>
      <c r="Q42" s="299" t="s">
        <v>410</v>
      </c>
      <c r="R42" s="77"/>
      <c r="S42" s="241"/>
      <c r="T42" s="241"/>
      <c r="U42" s="78"/>
    </row>
    <row r="43" spans="1:22" ht="10.7" customHeight="1" x14ac:dyDescent="0.2">
      <c r="A43" s="291"/>
      <c r="B43" s="221"/>
      <c r="C43" s="221"/>
      <c r="D43" s="76"/>
      <c r="E43" s="440"/>
      <c r="F43" s="466"/>
      <c r="G43" s="475"/>
      <c r="H43" s="440"/>
      <c r="I43" s="466"/>
      <c r="J43" s="475"/>
      <c r="K43" s="440"/>
      <c r="L43" s="466"/>
      <c r="M43" s="475"/>
      <c r="N43" s="440"/>
      <c r="O43" s="466"/>
      <c r="P43" s="475"/>
      <c r="Q43" s="440"/>
      <c r="R43" s="447"/>
      <c r="S43" s="475"/>
      <c r="T43" s="440"/>
      <c r="U43" s="63"/>
    </row>
    <row r="44" spans="1:22" ht="10.7" customHeight="1" x14ac:dyDescent="0.2">
      <c r="A44" s="292" t="s">
        <v>393</v>
      </c>
      <c r="B44" s="223"/>
      <c r="C44" s="507"/>
      <c r="D44" s="64"/>
      <c r="E44" s="564"/>
      <c r="F44" s="559"/>
      <c r="G44" s="439"/>
      <c r="H44" s="564"/>
      <c r="I44" s="559"/>
      <c r="J44" s="481"/>
      <c r="K44" s="564"/>
      <c r="L44" s="559"/>
      <c r="M44" s="481"/>
      <c r="N44" s="564"/>
      <c r="O44" s="559"/>
      <c r="P44" s="481"/>
      <c r="Q44" s="564"/>
      <c r="R44" s="459"/>
      <c r="S44" s="481"/>
      <c r="T44" s="564"/>
      <c r="U44" s="157"/>
    </row>
    <row r="45" spans="1:22" ht="10.7" customHeight="1" x14ac:dyDescent="0.2">
      <c r="A45" s="292" t="s">
        <v>407</v>
      </c>
      <c r="B45" s="223"/>
      <c r="C45" s="507"/>
      <c r="D45" s="64"/>
      <c r="E45" s="486"/>
      <c r="F45" s="559"/>
      <c r="G45" s="439"/>
      <c r="H45" s="486"/>
      <c r="I45" s="559"/>
      <c r="J45" s="481"/>
      <c r="K45" s="486"/>
      <c r="L45" s="559"/>
      <c r="M45" s="481"/>
      <c r="N45" s="486"/>
      <c r="O45" s="559"/>
      <c r="P45" s="481"/>
      <c r="Q45" s="486"/>
      <c r="R45" s="459"/>
      <c r="S45" s="481"/>
      <c r="T45" s="486"/>
      <c r="U45" s="157"/>
    </row>
    <row r="46" spans="1:22" ht="10.7" customHeight="1" x14ac:dyDescent="0.2">
      <c r="A46" s="292" t="s">
        <v>401</v>
      </c>
      <c r="B46" s="223"/>
      <c r="C46" s="507"/>
      <c r="D46" s="64"/>
      <c r="E46" s="486"/>
      <c r="F46" s="559"/>
      <c r="G46" s="439"/>
      <c r="H46" s="486"/>
      <c r="I46" s="559"/>
      <c r="J46" s="481"/>
      <c r="K46" s="486"/>
      <c r="L46" s="559"/>
      <c r="M46" s="481"/>
      <c r="N46" s="486"/>
      <c r="O46" s="559"/>
      <c r="P46" s="481"/>
      <c r="Q46" s="486"/>
      <c r="R46" s="459"/>
      <c r="S46" s="481"/>
      <c r="T46" s="486"/>
      <c r="U46" s="157"/>
    </row>
    <row r="47" spans="1:22" ht="10.7" customHeight="1" x14ac:dyDescent="0.2">
      <c r="A47" s="292" t="s">
        <v>402</v>
      </c>
      <c r="B47" s="223"/>
      <c r="C47" s="507"/>
      <c r="D47" s="64"/>
      <c r="E47" s="683"/>
      <c r="F47" s="684"/>
      <c r="G47" s="671"/>
      <c r="H47" s="683"/>
      <c r="I47" s="684"/>
      <c r="J47" s="685"/>
      <c r="K47" s="683"/>
      <c r="L47" s="684"/>
      <c r="M47" s="685"/>
      <c r="N47" s="683"/>
      <c r="O47" s="684"/>
      <c r="P47" s="685"/>
      <c r="Q47" s="683"/>
      <c r="R47" s="686"/>
      <c r="S47" s="685"/>
      <c r="T47" s="683"/>
      <c r="U47" s="687"/>
    </row>
    <row r="48" spans="1:22" ht="10.7" customHeight="1" x14ac:dyDescent="0.2">
      <c r="A48" s="292" t="s">
        <v>403</v>
      </c>
      <c r="B48" s="223"/>
      <c r="C48" s="507"/>
      <c r="D48" s="64"/>
      <c r="E48" s="683"/>
      <c r="F48" s="684"/>
      <c r="G48" s="671"/>
      <c r="H48" s="683"/>
      <c r="I48" s="684"/>
      <c r="J48" s="685"/>
      <c r="K48" s="683"/>
      <c r="L48" s="684"/>
      <c r="M48" s="685"/>
      <c r="N48" s="683"/>
      <c r="O48" s="684"/>
      <c r="P48" s="685"/>
      <c r="Q48" s="683"/>
      <c r="R48" s="686"/>
      <c r="S48" s="685"/>
      <c r="T48" s="683"/>
      <c r="U48" s="687"/>
    </row>
    <row r="49" spans="1:22" ht="10.7" customHeight="1" x14ac:dyDescent="0.2">
      <c r="A49" s="292" t="s">
        <v>404</v>
      </c>
      <c r="B49" s="223"/>
      <c r="C49" s="507"/>
      <c r="D49" s="64"/>
      <c r="E49" s="683"/>
      <c r="F49" s="684"/>
      <c r="G49" s="671"/>
      <c r="H49" s="683"/>
      <c r="I49" s="684"/>
      <c r="J49" s="685"/>
      <c r="K49" s="683"/>
      <c r="L49" s="684"/>
      <c r="M49" s="685"/>
      <c r="N49" s="683"/>
      <c r="O49" s="684"/>
      <c r="P49" s="685"/>
      <c r="Q49" s="683"/>
      <c r="R49" s="686"/>
      <c r="S49" s="685"/>
      <c r="T49" s="683"/>
      <c r="U49" s="687"/>
    </row>
    <row r="50" spans="1:22" ht="10.7" customHeight="1" x14ac:dyDescent="0.2">
      <c r="A50" s="292" t="s">
        <v>405</v>
      </c>
      <c r="B50" s="223"/>
      <c r="C50" s="507"/>
      <c r="D50" s="64"/>
      <c r="E50" s="683"/>
      <c r="F50" s="684"/>
      <c r="G50" s="671"/>
      <c r="H50" s="683"/>
      <c r="I50" s="684"/>
      <c r="J50" s="685"/>
      <c r="K50" s="683"/>
      <c r="L50" s="684"/>
      <c r="M50" s="685"/>
      <c r="N50" s="683"/>
      <c r="O50" s="684"/>
      <c r="P50" s="685"/>
      <c r="Q50" s="683"/>
      <c r="R50" s="686"/>
      <c r="S50" s="685"/>
      <c r="T50" s="683"/>
      <c r="U50" s="687"/>
    </row>
    <row r="51" spans="1:22" ht="10.7" customHeight="1" x14ac:dyDescent="0.2">
      <c r="A51" s="292"/>
      <c r="B51" s="223"/>
      <c r="C51" s="507"/>
      <c r="D51" s="64"/>
      <c r="E51" s="483"/>
      <c r="F51" s="559"/>
      <c r="G51" s="508"/>
      <c r="H51" s="483"/>
      <c r="I51" s="559"/>
      <c r="J51" s="481"/>
      <c r="K51" s="483"/>
      <c r="L51" s="559"/>
      <c r="M51" s="481"/>
      <c r="N51" s="483"/>
      <c r="O51" s="559"/>
      <c r="P51" s="481"/>
      <c r="Q51" s="483"/>
      <c r="R51" s="459"/>
      <c r="S51" s="481"/>
      <c r="T51" s="483"/>
      <c r="U51" s="157"/>
    </row>
    <row r="52" spans="1:22" ht="10.7" customHeight="1" x14ac:dyDescent="0.2">
      <c r="A52" s="291"/>
      <c r="B52" s="221"/>
      <c r="C52" s="221"/>
      <c r="D52" s="76"/>
      <c r="E52" s="483"/>
      <c r="F52" s="574"/>
      <c r="G52" s="455"/>
      <c r="H52" s="483"/>
      <c r="I52" s="574"/>
      <c r="J52" s="575"/>
      <c r="K52" s="483"/>
      <c r="L52" s="574"/>
      <c r="M52" s="575"/>
      <c r="N52" s="483"/>
      <c r="O52" s="574"/>
      <c r="P52" s="575"/>
      <c r="Q52" s="483"/>
      <c r="R52" s="458"/>
      <c r="S52" s="575"/>
      <c r="T52" s="483"/>
      <c r="U52" s="232"/>
    </row>
    <row r="53" spans="1:22" ht="10.7" customHeight="1" x14ac:dyDescent="0.2">
      <c r="A53" s="785" t="s">
        <v>573</v>
      </c>
      <c r="B53" s="787"/>
      <c r="C53" s="786"/>
      <c r="D53" s="91"/>
      <c r="E53" s="564"/>
      <c r="F53" s="557"/>
      <c r="G53" s="457"/>
      <c r="H53" s="564"/>
      <c r="I53" s="557"/>
      <c r="J53" s="558"/>
      <c r="K53" s="564"/>
      <c r="L53" s="557"/>
      <c r="M53" s="558"/>
      <c r="N53" s="564"/>
      <c r="O53" s="557"/>
      <c r="P53" s="558"/>
      <c r="Q53" s="564"/>
      <c r="R53" s="460"/>
      <c r="S53" s="558"/>
      <c r="T53" s="564"/>
      <c r="U53" s="233"/>
    </row>
    <row r="54" spans="1:22" ht="10.7" customHeight="1" x14ac:dyDescent="0.2">
      <c r="A54" s="292"/>
      <c r="B54" s="223"/>
      <c r="C54" s="507"/>
      <c r="D54" s="64"/>
      <c r="E54" s="483"/>
      <c r="F54" s="501"/>
      <c r="G54" s="508"/>
      <c r="H54" s="483"/>
      <c r="I54" s="501"/>
      <c r="J54" s="484"/>
      <c r="K54" s="483"/>
      <c r="L54" s="501"/>
      <c r="M54" s="484"/>
      <c r="N54" s="483"/>
      <c r="O54" s="501"/>
      <c r="P54" s="484"/>
      <c r="Q54" s="483"/>
      <c r="R54" s="459"/>
      <c r="S54" s="484"/>
      <c r="T54" s="483"/>
      <c r="U54" s="157"/>
    </row>
    <row r="55" spans="1:22" ht="10.7" customHeight="1" x14ac:dyDescent="0.2">
      <c r="A55" s="292" t="s">
        <v>387</v>
      </c>
      <c r="B55" s="223"/>
      <c r="C55" s="507"/>
      <c r="D55" s="64"/>
      <c r="E55" s="486"/>
      <c r="F55" s="559"/>
      <c r="G55" s="508"/>
      <c r="H55" s="486"/>
      <c r="I55" s="559"/>
      <c r="J55" s="481"/>
      <c r="K55" s="486"/>
      <c r="L55" s="559"/>
      <c r="M55" s="481"/>
      <c r="N55" s="486"/>
      <c r="O55" s="559"/>
      <c r="P55" s="481"/>
      <c r="Q55" s="486"/>
      <c r="R55" s="459"/>
      <c r="S55" s="481"/>
      <c r="T55" s="486"/>
      <c r="U55" s="157"/>
    </row>
    <row r="56" spans="1:22" ht="10.7" customHeight="1" x14ac:dyDescent="0.2">
      <c r="A56" s="292" t="s">
        <v>355</v>
      </c>
      <c r="B56" s="223"/>
      <c r="C56" s="507"/>
      <c r="D56" s="64"/>
      <c r="E56" s="486"/>
      <c r="F56" s="559"/>
      <c r="G56" s="508"/>
      <c r="H56" s="486"/>
      <c r="I56" s="559"/>
      <c r="J56" s="481"/>
      <c r="K56" s="486"/>
      <c r="L56" s="559"/>
      <c r="M56" s="481"/>
      <c r="N56" s="486"/>
      <c r="O56" s="559"/>
      <c r="P56" s="481"/>
      <c r="Q56" s="486"/>
      <c r="R56" s="459"/>
      <c r="S56" s="481"/>
      <c r="T56" s="486"/>
      <c r="U56" s="157"/>
    </row>
    <row r="57" spans="1:22" ht="10.7" customHeight="1" x14ac:dyDescent="0.2">
      <c r="A57" s="292" t="s">
        <v>406</v>
      </c>
      <c r="B57" s="223"/>
      <c r="C57" s="507"/>
      <c r="D57" s="64"/>
      <c r="E57" s="486"/>
      <c r="F57" s="559"/>
      <c r="G57" s="508"/>
      <c r="H57" s="486"/>
      <c r="I57" s="559"/>
      <c r="J57" s="481"/>
      <c r="K57" s="486"/>
      <c r="L57" s="559"/>
      <c r="M57" s="481"/>
      <c r="N57" s="486"/>
      <c r="O57" s="559"/>
      <c r="P57" s="481"/>
      <c r="Q57" s="486"/>
      <c r="R57" s="459"/>
      <c r="S57" s="481"/>
      <c r="T57" s="486"/>
      <c r="U57" s="157"/>
    </row>
    <row r="58" spans="1:22" ht="10.7" customHeight="1" x14ac:dyDescent="0.2">
      <c r="A58" s="292" t="s">
        <v>402</v>
      </c>
      <c r="B58" s="223"/>
      <c r="C58" s="507"/>
      <c r="D58" s="64"/>
      <c r="E58" s="683"/>
      <c r="F58" s="684"/>
      <c r="G58" s="671"/>
      <c r="H58" s="683"/>
      <c r="I58" s="684"/>
      <c r="J58" s="685"/>
      <c r="K58" s="683"/>
      <c r="L58" s="684"/>
      <c r="M58" s="685"/>
      <c r="N58" s="683"/>
      <c r="O58" s="684"/>
      <c r="P58" s="685"/>
      <c r="Q58" s="683"/>
      <c r="R58" s="686"/>
      <c r="S58" s="685"/>
      <c r="T58" s="683"/>
      <c r="U58" s="687"/>
      <c r="V58" s="688"/>
    </row>
    <row r="59" spans="1:22" ht="10.7" customHeight="1" x14ac:dyDescent="0.2">
      <c r="A59" s="292" t="s">
        <v>403</v>
      </c>
      <c r="B59" s="223"/>
      <c r="C59" s="507"/>
      <c r="D59" s="64"/>
      <c r="E59" s="683"/>
      <c r="F59" s="684"/>
      <c r="G59" s="671"/>
      <c r="H59" s="683"/>
      <c r="I59" s="684"/>
      <c r="J59" s="685"/>
      <c r="K59" s="683"/>
      <c r="L59" s="684"/>
      <c r="M59" s="685"/>
      <c r="N59" s="683"/>
      <c r="O59" s="684"/>
      <c r="P59" s="685"/>
      <c r="Q59" s="683"/>
      <c r="R59" s="686"/>
      <c r="S59" s="685"/>
      <c r="T59" s="683"/>
      <c r="U59" s="687"/>
      <c r="V59" s="688"/>
    </row>
    <row r="60" spans="1:22" ht="10.7" customHeight="1" x14ac:dyDescent="0.2">
      <c r="A60" s="292" t="s">
        <v>404</v>
      </c>
      <c r="B60" s="223"/>
      <c r="C60" s="507"/>
      <c r="D60" s="64"/>
      <c r="E60" s="683"/>
      <c r="F60" s="684"/>
      <c r="G60" s="671"/>
      <c r="H60" s="683"/>
      <c r="I60" s="684"/>
      <c r="J60" s="685"/>
      <c r="K60" s="683"/>
      <c r="L60" s="684"/>
      <c r="M60" s="685"/>
      <c r="N60" s="683"/>
      <c r="O60" s="684"/>
      <c r="P60" s="685"/>
      <c r="Q60" s="683"/>
      <c r="R60" s="686"/>
      <c r="S60" s="685"/>
      <c r="T60" s="683"/>
      <c r="U60" s="687"/>
      <c r="V60" s="688"/>
    </row>
    <row r="61" spans="1:22" ht="10.7" customHeight="1" x14ac:dyDescent="0.2">
      <c r="A61" s="292" t="s">
        <v>405</v>
      </c>
      <c r="B61" s="223"/>
      <c r="C61" s="507"/>
      <c r="D61" s="64"/>
      <c r="E61" s="683"/>
      <c r="F61" s="684"/>
      <c r="G61" s="671"/>
      <c r="H61" s="683"/>
      <c r="I61" s="684"/>
      <c r="J61" s="685"/>
      <c r="K61" s="683"/>
      <c r="L61" s="684"/>
      <c r="M61" s="685"/>
      <c r="N61" s="683"/>
      <c r="O61" s="684"/>
      <c r="P61" s="685"/>
      <c r="Q61" s="683"/>
      <c r="R61" s="689"/>
      <c r="S61" s="685"/>
      <c r="T61" s="683"/>
      <c r="U61" s="690"/>
      <c r="V61" s="688"/>
    </row>
    <row r="62" spans="1:22" ht="10.7" customHeight="1" x14ac:dyDescent="0.2">
      <c r="A62" s="293"/>
      <c r="B62" s="226"/>
      <c r="C62" s="503"/>
      <c r="D62" s="91"/>
      <c r="E62" s="564"/>
      <c r="F62" s="557"/>
      <c r="G62" s="482"/>
      <c r="H62" s="564"/>
      <c r="I62" s="557"/>
      <c r="J62" s="564"/>
      <c r="K62" s="564"/>
      <c r="L62" s="557"/>
      <c r="M62" s="564"/>
      <c r="N62" s="564"/>
      <c r="O62" s="557"/>
      <c r="P62" s="558"/>
      <c r="Q62" s="565"/>
      <c r="R62" s="468"/>
      <c r="S62" s="558"/>
      <c r="T62" s="565"/>
      <c r="U62" s="93"/>
    </row>
    <row r="63" spans="1:22" ht="9.9499999999999993" customHeight="1" x14ac:dyDescent="0.2">
      <c r="A63" s="295"/>
      <c r="B63" s="270"/>
      <c r="C63" s="270"/>
      <c r="D63" s="270"/>
      <c r="E63" s="667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547"/>
      <c r="T63" s="547"/>
    </row>
    <row r="64" spans="1:22" ht="9.9499999999999993" customHeight="1" x14ac:dyDescent="0.2">
      <c r="A64" s="295"/>
      <c r="B64" s="270"/>
      <c r="C64" s="270"/>
      <c r="D64" s="270"/>
      <c r="E64" s="270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1:18" ht="12.75" customHeight="1" x14ac:dyDescent="0.2">
      <c r="A65" s="295"/>
      <c r="B65" s="270"/>
      <c r="C65" s="270"/>
      <c r="D65" s="270"/>
      <c r="E65" s="270"/>
      <c r="F65" s="94"/>
      <c r="G65" s="94"/>
      <c r="H65" s="94"/>
      <c r="I65" s="208" t="s">
        <v>408</v>
      </c>
      <c r="J65" s="94"/>
      <c r="K65" s="94"/>
      <c r="L65" s="94"/>
      <c r="M65" s="94"/>
      <c r="N65" s="94"/>
      <c r="O65" s="94"/>
      <c r="P65" s="94"/>
      <c r="Q65" s="94"/>
      <c r="R65" s="94"/>
    </row>
  </sheetData>
  <sheetProtection password="EA9C" sheet="1" objects="1" scenarios="1"/>
  <mergeCells count="3">
    <mergeCell ref="A53:C53"/>
    <mergeCell ref="Q2:U2"/>
    <mergeCell ref="Q1:U1"/>
  </mergeCells>
  <phoneticPr fontId="0" type="noConversion"/>
  <printOptions horizontalCentered="1"/>
  <pageMargins left="0.52" right="0.5" top="0.75" bottom="0.5" header="0.5" footer="0.5"/>
  <pageSetup orientation="portrait" r:id="rId1"/>
  <headerFooter alignWithMargins="0">
    <oddFooter>&amp;C&amp;1#&amp;"Calibri"&amp;10&amp;K000000Confidential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50"/>
  <sheetViews>
    <sheetView showGridLines="0" workbookViewId="0">
      <selection activeCell="A5" sqref="A5"/>
    </sheetView>
  </sheetViews>
  <sheetFormatPr defaultRowHeight="12.75" x14ac:dyDescent="0.2"/>
  <cols>
    <col min="1" max="2" width="20.7109375" customWidth="1"/>
    <col min="3" max="3" width="2.7109375" customWidth="1"/>
    <col min="4" max="4" width="28.7109375" customWidth="1"/>
    <col min="5" max="5" width="14.7109375" customWidth="1"/>
  </cols>
  <sheetData>
    <row r="1" spans="1:5" ht="15.75" x14ac:dyDescent="0.25">
      <c r="A1" s="752" t="s">
        <v>124</v>
      </c>
      <c r="B1" s="752"/>
      <c r="C1" s="752"/>
      <c r="D1" s="752"/>
      <c r="E1" s="752"/>
    </row>
    <row r="3" spans="1:5" ht="14.25" x14ac:dyDescent="0.2">
      <c r="A3" s="137"/>
      <c r="B3" s="137"/>
      <c r="C3" s="307" t="str">
        <f>IF('Inside Cover'!B17="","",'Inside Cover'!B17)</f>
        <v/>
      </c>
      <c r="D3" s="137"/>
      <c r="E3" s="137"/>
    </row>
    <row r="4" spans="1:5" x14ac:dyDescent="0.2">
      <c r="C4" s="139"/>
    </row>
    <row r="6" spans="1:5" x14ac:dyDescent="0.2">
      <c r="A6" s="140"/>
      <c r="B6" s="140"/>
      <c r="C6" s="140"/>
      <c r="D6" s="140"/>
      <c r="E6" s="140"/>
    </row>
    <row r="7" spans="1:5" x14ac:dyDescent="0.2">
      <c r="A7" s="391"/>
      <c r="B7" s="391"/>
      <c r="C7" s="391"/>
      <c r="D7" s="391"/>
      <c r="E7" s="391"/>
    </row>
    <row r="8" spans="1:5" x14ac:dyDescent="0.2">
      <c r="A8" s="133" t="s">
        <v>125</v>
      </c>
      <c r="B8" s="133"/>
      <c r="C8" s="133"/>
      <c r="D8" s="133"/>
      <c r="E8" s="133" t="s">
        <v>126</v>
      </c>
    </row>
    <row r="9" spans="1:5" x14ac:dyDescent="0.2">
      <c r="A9" s="133"/>
      <c r="B9" s="133"/>
      <c r="C9" s="133"/>
      <c r="D9" s="133"/>
      <c r="E9" s="133"/>
    </row>
    <row r="10" spans="1:5" x14ac:dyDescent="0.2">
      <c r="A10" s="133"/>
      <c r="B10" s="133" t="s">
        <v>127</v>
      </c>
      <c r="C10" s="133"/>
      <c r="D10" s="391" t="str">
        <f>'Inside Cover'!B41</f>
        <v xml:space="preserve">December 31, </v>
      </c>
      <c r="E10" s="391"/>
    </row>
    <row r="11" spans="1:5" x14ac:dyDescent="0.2">
      <c r="A11" s="133"/>
      <c r="C11" s="133"/>
      <c r="D11" s="392"/>
      <c r="E11" s="392"/>
    </row>
    <row r="12" spans="1:5" x14ac:dyDescent="0.2">
      <c r="A12" s="133"/>
      <c r="B12" s="133" t="s">
        <v>128</v>
      </c>
      <c r="C12" s="133"/>
      <c r="D12" s="668"/>
      <c r="E12" s="391"/>
    </row>
    <row r="13" spans="1:5" x14ac:dyDescent="0.2">
      <c r="A13" s="133"/>
      <c r="B13" s="133"/>
      <c r="C13" s="133"/>
      <c r="D13" s="392"/>
      <c r="E13" s="392"/>
    </row>
    <row r="14" spans="1:5" x14ac:dyDescent="0.2">
      <c r="A14" s="133"/>
      <c r="B14" s="133" t="s">
        <v>129</v>
      </c>
      <c r="C14" s="133"/>
      <c r="D14" s="391"/>
      <c r="E14" s="391"/>
    </row>
    <row r="15" spans="1:5" x14ac:dyDescent="0.2">
      <c r="A15" s="133"/>
      <c r="B15" s="133"/>
      <c r="C15" s="133"/>
      <c r="D15" s="133"/>
      <c r="E15" s="133"/>
    </row>
    <row r="16" spans="1:5" x14ac:dyDescent="0.2">
      <c r="A16" s="133" t="s">
        <v>130</v>
      </c>
      <c r="B16" s="133"/>
      <c r="C16" s="391"/>
      <c r="D16" s="391"/>
      <c r="E16" s="391"/>
    </row>
    <row r="17" spans="1:5" x14ac:dyDescent="0.2">
      <c r="A17" s="391"/>
      <c r="B17" s="391"/>
      <c r="C17" s="391"/>
      <c r="D17" s="391"/>
      <c r="E17" s="391"/>
    </row>
    <row r="19" spans="1:5" x14ac:dyDescent="0.2">
      <c r="C19" t="s">
        <v>119</v>
      </c>
    </row>
    <row r="20" spans="1:5" x14ac:dyDescent="0.2">
      <c r="A20" s="102"/>
      <c r="B20" s="100"/>
      <c r="C20" s="101"/>
      <c r="D20" s="102"/>
      <c r="E20" s="103" t="s">
        <v>109</v>
      </c>
    </row>
    <row r="21" spans="1:5" x14ac:dyDescent="0.2">
      <c r="A21" s="125" t="s">
        <v>113</v>
      </c>
      <c r="B21" s="127" t="s">
        <v>112</v>
      </c>
      <c r="C21" s="128"/>
      <c r="D21" s="125" t="s">
        <v>111</v>
      </c>
      <c r="E21" s="125" t="s">
        <v>110</v>
      </c>
    </row>
    <row r="22" spans="1:5" x14ac:dyDescent="0.2">
      <c r="A22" s="102"/>
      <c r="B22" s="393"/>
      <c r="C22" s="394"/>
      <c r="D22" s="395"/>
      <c r="E22" s="396"/>
    </row>
    <row r="23" spans="1:5" x14ac:dyDescent="0.2">
      <c r="A23" s="126" t="s">
        <v>114</v>
      </c>
      <c r="B23" s="397"/>
      <c r="C23" s="398"/>
      <c r="D23" s="399"/>
      <c r="E23" s="400"/>
    </row>
    <row r="24" spans="1:5" x14ac:dyDescent="0.2">
      <c r="A24" s="126" t="s">
        <v>115</v>
      </c>
      <c r="B24" s="397"/>
      <c r="C24" s="398"/>
      <c r="D24" s="399"/>
      <c r="E24" s="400"/>
    </row>
    <row r="25" spans="1:5" x14ac:dyDescent="0.2">
      <c r="A25" s="399"/>
      <c r="B25" s="401"/>
      <c r="C25" s="402"/>
      <c r="D25" s="399"/>
      <c r="E25" s="403"/>
    </row>
    <row r="26" spans="1:5" x14ac:dyDescent="0.2">
      <c r="A26" s="102" t="s">
        <v>116</v>
      </c>
      <c r="B26" s="393"/>
      <c r="C26" s="394"/>
      <c r="D26" s="395"/>
      <c r="E26" s="396"/>
    </row>
    <row r="27" spans="1:5" x14ac:dyDescent="0.2">
      <c r="A27" s="126" t="s">
        <v>117</v>
      </c>
      <c r="B27" s="397"/>
      <c r="C27" s="398"/>
      <c r="D27" s="404"/>
      <c r="E27" s="400"/>
    </row>
    <row r="28" spans="1:5" x14ac:dyDescent="0.2">
      <c r="A28" s="399"/>
      <c r="B28" s="401"/>
      <c r="C28" s="402"/>
      <c r="D28" s="589"/>
      <c r="E28" s="403"/>
    </row>
    <row r="29" spans="1:5" x14ac:dyDescent="0.2">
      <c r="A29" s="102" t="s">
        <v>118</v>
      </c>
      <c r="B29" s="393"/>
      <c r="C29" s="394"/>
      <c r="D29" s="395"/>
      <c r="E29" s="103" t="s">
        <v>456</v>
      </c>
    </row>
    <row r="30" spans="1:5" x14ac:dyDescent="0.2">
      <c r="A30" s="399"/>
      <c r="B30" s="401"/>
      <c r="C30" s="402"/>
      <c r="D30" s="589"/>
      <c r="E30" s="125"/>
    </row>
    <row r="31" spans="1:5" x14ac:dyDescent="0.2">
      <c r="A31" s="399"/>
      <c r="B31" s="401"/>
      <c r="C31" s="402"/>
      <c r="D31" s="589"/>
      <c r="E31" s="125" t="s">
        <v>457</v>
      </c>
    </row>
    <row r="32" spans="1:5" x14ac:dyDescent="0.2">
      <c r="A32" s="399"/>
      <c r="B32" s="401"/>
      <c r="C32" s="402"/>
      <c r="D32" s="589"/>
      <c r="E32" s="124"/>
    </row>
    <row r="33" spans="1:5" x14ac:dyDescent="0.2">
      <c r="A33" s="399"/>
      <c r="B33" s="401"/>
      <c r="C33" s="402"/>
      <c r="D33" s="589"/>
      <c r="E33" s="124"/>
    </row>
    <row r="34" spans="1:5" x14ac:dyDescent="0.2">
      <c r="A34" s="399"/>
      <c r="B34" s="401"/>
      <c r="C34" s="402"/>
      <c r="D34" s="589"/>
      <c r="E34" s="124"/>
    </row>
    <row r="35" spans="1:5" x14ac:dyDescent="0.2">
      <c r="A35" s="642"/>
      <c r="B35" s="401"/>
      <c r="C35" s="738"/>
      <c r="D35" s="738"/>
      <c r="E35" s="135"/>
    </row>
    <row r="36" spans="1:5" x14ac:dyDescent="0.2">
      <c r="A36" s="406"/>
      <c r="B36" s="406"/>
      <c r="C36" s="406"/>
      <c r="D36" s="406"/>
    </row>
    <row r="37" spans="1:5" x14ac:dyDescent="0.2">
      <c r="A37" t="s">
        <v>120</v>
      </c>
    </row>
    <row r="38" spans="1:5" x14ac:dyDescent="0.2">
      <c r="A38" t="s">
        <v>121</v>
      </c>
    </row>
    <row r="40" spans="1:5" x14ac:dyDescent="0.2">
      <c r="A40" s="103"/>
      <c r="B40" s="753" t="s">
        <v>123</v>
      </c>
      <c r="C40" s="754"/>
      <c r="D40" s="102"/>
      <c r="E40" s="103" t="s">
        <v>109</v>
      </c>
    </row>
    <row r="41" spans="1:5" x14ac:dyDescent="0.2">
      <c r="A41" s="125" t="s">
        <v>113</v>
      </c>
      <c r="B41" s="755" t="s">
        <v>122</v>
      </c>
      <c r="C41" s="756"/>
      <c r="D41" s="125" t="s">
        <v>111</v>
      </c>
      <c r="E41" s="125" t="s">
        <v>110</v>
      </c>
    </row>
    <row r="42" spans="1:5" x14ac:dyDescent="0.2">
      <c r="A42" s="399"/>
      <c r="B42" s="643"/>
      <c r="C42" s="402"/>
      <c r="D42" s="399"/>
      <c r="E42" s="103" t="s">
        <v>456</v>
      </c>
    </row>
    <row r="43" spans="1:5" x14ac:dyDescent="0.2">
      <c r="A43" s="399"/>
      <c r="B43" s="401"/>
      <c r="C43" s="402"/>
      <c r="D43" s="399"/>
      <c r="E43" s="125"/>
    </row>
    <row r="44" spans="1:5" x14ac:dyDescent="0.2">
      <c r="A44" s="399"/>
      <c r="B44" s="401"/>
      <c r="C44" s="402"/>
      <c r="D44" s="399"/>
      <c r="E44" s="125" t="s">
        <v>457</v>
      </c>
    </row>
    <row r="45" spans="1:5" x14ac:dyDescent="0.2">
      <c r="A45" s="399"/>
      <c r="B45" s="401"/>
      <c r="C45" s="402"/>
      <c r="D45" s="399"/>
      <c r="E45" s="399"/>
    </row>
    <row r="46" spans="1:5" x14ac:dyDescent="0.2">
      <c r="A46" s="399"/>
      <c r="B46" s="401"/>
      <c r="C46" s="402"/>
      <c r="D46" s="399"/>
      <c r="E46" s="399"/>
    </row>
    <row r="47" spans="1:5" x14ac:dyDescent="0.2">
      <c r="A47" s="399"/>
      <c r="B47" s="401"/>
      <c r="C47" s="402"/>
      <c r="D47" s="399"/>
      <c r="E47" s="399"/>
    </row>
    <row r="48" spans="1:5" x14ac:dyDescent="0.2">
      <c r="A48" s="399"/>
      <c r="B48" s="401"/>
      <c r="C48" s="402"/>
      <c r="D48" s="399"/>
      <c r="E48" s="399"/>
    </row>
    <row r="50" spans="3:3" x14ac:dyDescent="0.2">
      <c r="C50" s="138" t="s">
        <v>213</v>
      </c>
    </row>
  </sheetData>
  <sheetProtection password="EA9C" sheet="1" objects="1" scenarios="1"/>
  <mergeCells count="3">
    <mergeCell ref="A1:E1"/>
    <mergeCell ref="B40:C40"/>
    <mergeCell ref="B41:C41"/>
  </mergeCells>
  <phoneticPr fontId="0" type="noConversion"/>
  <printOptions horizontalCentered="1"/>
  <pageMargins left="0.75" right="0.75" top="0.75" bottom="0.75" header="0.5" footer="0.5"/>
  <pageSetup orientation="portrait" r:id="rId1"/>
  <headerFooter alignWithMargins="0">
    <oddFooter>&amp;C&amp;1#&amp;"Calibri"&amp;10&amp;K000000Confidential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>
    <pageSetUpPr fitToPage="1"/>
  </sheetPr>
  <dimension ref="A1:V50"/>
  <sheetViews>
    <sheetView showGridLines="0" workbookViewId="0">
      <selection activeCell="E9" sqref="E9"/>
    </sheetView>
  </sheetViews>
  <sheetFormatPr defaultRowHeight="12.75" x14ac:dyDescent="0.2"/>
  <cols>
    <col min="4" max="4" width="0.85546875" customWidth="1"/>
    <col min="6" max="7" width="0.85546875" customWidth="1"/>
    <col min="9" max="10" width="0.85546875" customWidth="1"/>
    <col min="12" max="13" width="0.85546875" customWidth="1"/>
    <col min="15" max="16" width="0.85546875" customWidth="1"/>
    <col min="18" max="19" width="0.85546875" customWidth="1"/>
    <col min="20" max="20" width="9.7109375" customWidth="1"/>
    <col min="21" max="21" width="0.85546875" customWidth="1"/>
  </cols>
  <sheetData>
    <row r="1" spans="1:21" ht="15" x14ac:dyDescent="0.2">
      <c r="A1" s="146" t="s">
        <v>0</v>
      </c>
      <c r="B1" s="146"/>
      <c r="C1" s="106" t="str">
        <f>'Report of (F-2)'!C3</f>
        <v/>
      </c>
      <c r="D1" s="106"/>
      <c r="E1" s="106"/>
      <c r="F1" s="106"/>
      <c r="G1" s="106"/>
      <c r="H1" s="106"/>
      <c r="I1" s="94"/>
      <c r="O1" s="760" t="s">
        <v>76</v>
      </c>
      <c r="P1" s="761"/>
      <c r="Q1" s="761"/>
      <c r="R1" s="761"/>
      <c r="S1" s="761"/>
      <c r="T1" s="761"/>
      <c r="U1" s="762"/>
    </row>
    <row r="2" spans="1:21" ht="15" customHeight="1" x14ac:dyDescent="0.2">
      <c r="A2" s="52"/>
      <c r="B2" s="52"/>
      <c r="C2" s="52"/>
      <c r="D2" s="52"/>
      <c r="E2" s="53"/>
      <c r="F2" s="53"/>
      <c r="G2" s="53"/>
      <c r="H2" s="53"/>
      <c r="I2" s="53"/>
      <c r="O2" s="763" t="str">
        <f>'Inside Cover'!B41</f>
        <v xml:space="preserve">December 31, </v>
      </c>
      <c r="P2" s="764"/>
      <c r="Q2" s="764"/>
      <c r="R2" s="764"/>
      <c r="S2" s="764"/>
      <c r="T2" s="764"/>
      <c r="U2" s="765"/>
    </row>
    <row r="3" spans="1:21" ht="15" x14ac:dyDescent="0.2">
      <c r="A3" s="314"/>
      <c r="B3" s="314"/>
      <c r="C3" s="109"/>
      <c r="D3" s="109"/>
      <c r="E3" s="109"/>
      <c r="F3" s="109"/>
      <c r="G3" s="109"/>
      <c r="H3" s="109"/>
      <c r="I3" s="265"/>
      <c r="J3" s="109"/>
      <c r="K3" s="109"/>
      <c r="L3" s="109"/>
      <c r="M3" s="266"/>
      <c r="N3" s="109"/>
      <c r="O3" s="109"/>
      <c r="P3" s="109"/>
    </row>
    <row r="4" spans="1:21" ht="15" x14ac:dyDescent="0.2">
      <c r="A4" s="52"/>
      <c r="B4" s="52"/>
      <c r="C4" s="52"/>
      <c r="D4" s="52"/>
      <c r="E4" s="53"/>
      <c r="F4" s="53"/>
      <c r="G4" s="53"/>
      <c r="H4" s="53"/>
      <c r="I4" s="53"/>
      <c r="J4" s="53"/>
      <c r="K4" s="53"/>
      <c r="L4" s="109"/>
      <c r="M4" s="266"/>
      <c r="N4" s="109"/>
      <c r="O4" s="109"/>
      <c r="P4" s="109"/>
    </row>
    <row r="5" spans="1:21" ht="15" x14ac:dyDescent="0.2">
      <c r="A5" s="52"/>
      <c r="B5" s="52"/>
      <c r="C5" s="52"/>
      <c r="D5" s="52"/>
      <c r="E5" s="53"/>
      <c r="F5" s="53"/>
      <c r="G5" s="53"/>
      <c r="H5" s="53"/>
      <c r="I5" s="53"/>
      <c r="J5" s="53"/>
      <c r="K5" s="53"/>
      <c r="L5" s="109"/>
      <c r="M5" s="266"/>
      <c r="N5" s="109"/>
      <c r="O5" s="109"/>
      <c r="P5" s="109"/>
    </row>
    <row r="6" spans="1:21" ht="15" x14ac:dyDescent="0.2">
      <c r="A6" s="766" t="s">
        <v>416</v>
      </c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</row>
    <row r="7" spans="1:21" ht="15" x14ac:dyDescent="0.2">
      <c r="A7" s="52"/>
      <c r="B7" s="52"/>
      <c r="C7" s="52"/>
      <c r="D7" s="52"/>
      <c r="E7" s="53"/>
      <c r="F7" s="94"/>
      <c r="G7" s="54"/>
      <c r="H7" s="54"/>
      <c r="I7" s="54"/>
      <c r="J7" s="53"/>
      <c r="K7" s="53"/>
      <c r="L7" s="53"/>
      <c r="M7" s="53"/>
      <c r="N7" s="53"/>
      <c r="O7" s="53"/>
      <c r="P7" s="53"/>
    </row>
    <row r="8" spans="1:21" x14ac:dyDescent="0.2">
      <c r="A8" s="228"/>
      <c r="B8" s="221"/>
      <c r="C8" s="221"/>
      <c r="D8" s="76"/>
      <c r="E8" s="560"/>
      <c r="F8" s="465"/>
      <c r="G8" s="455"/>
      <c r="H8" s="560"/>
      <c r="I8" s="561"/>
      <c r="J8" s="560"/>
      <c r="K8" s="560"/>
      <c r="L8" s="465"/>
      <c r="M8" s="455"/>
      <c r="N8" s="560"/>
      <c r="O8" s="561"/>
      <c r="P8" s="560"/>
      <c r="Q8" s="560"/>
      <c r="R8" s="465"/>
      <c r="S8" s="455"/>
      <c r="T8" s="560"/>
      <c r="U8" s="78"/>
    </row>
    <row r="9" spans="1:21" x14ac:dyDescent="0.2">
      <c r="A9" s="79" t="s">
        <v>354</v>
      </c>
      <c r="B9" s="223"/>
      <c r="C9" s="223"/>
      <c r="D9" s="64"/>
      <c r="E9" s="564"/>
      <c r="F9" s="503"/>
      <c r="G9" s="457"/>
      <c r="H9" s="564"/>
      <c r="I9" s="559"/>
      <c r="J9" s="481"/>
      <c r="K9" s="564"/>
      <c r="L9" s="503"/>
      <c r="M9" s="457"/>
      <c r="N9" s="564"/>
      <c r="O9" s="559"/>
      <c r="P9" s="481"/>
      <c r="Q9" s="564"/>
      <c r="R9" s="503"/>
      <c r="S9" s="457"/>
      <c r="T9" s="564"/>
      <c r="U9" s="63"/>
    </row>
    <row r="10" spans="1:21" ht="15" x14ac:dyDescent="0.2">
      <c r="A10" s="79" t="s">
        <v>355</v>
      </c>
      <c r="B10" s="223"/>
      <c r="C10" s="223"/>
      <c r="D10" s="64"/>
      <c r="E10" s="564"/>
      <c r="F10" s="470"/>
      <c r="G10" s="446"/>
      <c r="H10" s="564"/>
      <c r="I10" s="559"/>
      <c r="J10" s="481"/>
      <c r="K10" s="564"/>
      <c r="L10" s="470"/>
      <c r="M10" s="446"/>
      <c r="N10" s="564"/>
      <c r="O10" s="559"/>
      <c r="P10" s="481"/>
      <c r="Q10" s="564"/>
      <c r="R10" s="470"/>
      <c r="S10" s="446"/>
      <c r="T10" s="564"/>
      <c r="U10" s="157"/>
    </row>
    <row r="11" spans="1:21" ht="15" x14ac:dyDescent="0.2">
      <c r="A11" s="129" t="s">
        <v>411</v>
      </c>
      <c r="B11" s="223"/>
      <c r="C11" s="223"/>
      <c r="D11" s="64"/>
      <c r="E11" s="486"/>
      <c r="F11" s="470"/>
      <c r="G11" s="446"/>
      <c r="H11" s="486"/>
      <c r="I11" s="559"/>
      <c r="J11" s="481"/>
      <c r="K11" s="486"/>
      <c r="L11" s="470"/>
      <c r="M11" s="446"/>
      <c r="N11" s="486"/>
      <c r="O11" s="559"/>
      <c r="P11" s="481"/>
      <c r="Q11" s="486"/>
      <c r="R11" s="470"/>
      <c r="S11" s="446"/>
      <c r="T11" s="486"/>
      <c r="U11" s="157"/>
    </row>
    <row r="12" spans="1:21" ht="15" x14ac:dyDescent="0.2">
      <c r="A12" s="79" t="s">
        <v>412</v>
      </c>
      <c r="B12" s="223"/>
      <c r="C12" s="148"/>
      <c r="D12" s="64"/>
      <c r="E12" s="486"/>
      <c r="F12" s="470"/>
      <c r="G12" s="446"/>
      <c r="H12" s="486"/>
      <c r="I12" s="559"/>
      <c r="J12" s="481"/>
      <c r="K12" s="486"/>
      <c r="L12" s="470"/>
      <c r="M12" s="446"/>
      <c r="N12" s="486"/>
      <c r="O12" s="559"/>
      <c r="P12" s="481"/>
      <c r="Q12" s="486"/>
      <c r="R12" s="470"/>
      <c r="S12" s="446"/>
      <c r="T12" s="486"/>
      <c r="U12" s="157"/>
    </row>
    <row r="13" spans="1:21" ht="15" x14ac:dyDescent="0.2">
      <c r="A13" s="79" t="s">
        <v>413</v>
      </c>
      <c r="B13" s="223"/>
      <c r="C13" s="148"/>
      <c r="D13" s="64"/>
      <c r="E13" s="486"/>
      <c r="F13" s="470"/>
      <c r="G13" s="446"/>
      <c r="H13" s="486"/>
      <c r="I13" s="559"/>
      <c r="J13" s="481"/>
      <c r="K13" s="486"/>
      <c r="L13" s="470"/>
      <c r="M13" s="446"/>
      <c r="N13" s="486"/>
      <c r="O13" s="559"/>
      <c r="P13" s="481"/>
      <c r="Q13" s="486"/>
      <c r="R13" s="470"/>
      <c r="S13" s="446"/>
      <c r="T13" s="486"/>
      <c r="U13" s="157"/>
    </row>
    <row r="14" spans="1:21" ht="15" x14ac:dyDescent="0.2">
      <c r="A14" s="79" t="s">
        <v>414</v>
      </c>
      <c r="B14" s="223"/>
      <c r="C14" s="223"/>
      <c r="D14" s="64"/>
      <c r="E14" s="486"/>
      <c r="F14" s="470"/>
      <c r="G14" s="446"/>
      <c r="H14" s="486"/>
      <c r="I14" s="559"/>
      <c r="J14" s="481"/>
      <c r="K14" s="486"/>
      <c r="L14" s="470"/>
      <c r="M14" s="446"/>
      <c r="N14" s="486"/>
      <c r="O14" s="559"/>
      <c r="P14" s="481"/>
      <c r="Q14" s="486"/>
      <c r="R14" s="470"/>
      <c r="S14" s="446"/>
      <c r="T14" s="486"/>
      <c r="U14" s="157"/>
    </row>
    <row r="15" spans="1:21" ht="15" x14ac:dyDescent="0.2">
      <c r="A15" s="79" t="s">
        <v>415</v>
      </c>
      <c r="B15" s="223"/>
      <c r="C15" s="223"/>
      <c r="D15" s="64"/>
      <c r="E15" s="486"/>
      <c r="F15" s="470"/>
      <c r="G15" s="446"/>
      <c r="H15" s="486"/>
      <c r="I15" s="559"/>
      <c r="J15" s="481"/>
      <c r="K15" s="486"/>
      <c r="L15" s="470"/>
      <c r="M15" s="446"/>
      <c r="N15" s="486"/>
      <c r="O15" s="559"/>
      <c r="P15" s="481"/>
      <c r="Q15" s="486"/>
      <c r="R15" s="470"/>
      <c r="S15" s="446"/>
      <c r="T15" s="486"/>
      <c r="U15" s="157"/>
    </row>
    <row r="16" spans="1:21" x14ac:dyDescent="0.2">
      <c r="A16" s="147"/>
      <c r="B16" s="226"/>
      <c r="C16" s="226"/>
      <c r="D16" s="64"/>
      <c r="E16" s="480"/>
      <c r="F16" s="576"/>
      <c r="G16" s="457"/>
      <c r="H16" s="480"/>
      <c r="I16" s="559"/>
      <c r="J16" s="480"/>
      <c r="K16" s="480"/>
      <c r="L16" s="576"/>
      <c r="M16" s="457"/>
      <c r="N16" s="480"/>
      <c r="O16" s="559"/>
      <c r="P16" s="481"/>
      <c r="Q16" s="510"/>
      <c r="R16" s="576"/>
      <c r="S16" s="457"/>
      <c r="T16" s="510"/>
      <c r="U16" s="63"/>
    </row>
    <row r="17" spans="1:22" x14ac:dyDescent="0.2">
      <c r="A17" s="221"/>
      <c r="B17" s="221"/>
      <c r="C17" s="221"/>
      <c r="D17" s="221"/>
      <c r="E17" s="221"/>
      <c r="F17" s="221"/>
      <c r="G17" s="7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77"/>
      <c r="S17" s="87"/>
      <c r="T17" s="87"/>
      <c r="U17" s="77"/>
    </row>
    <row r="18" spans="1:22" x14ac:dyDescent="0.2">
      <c r="A18" s="223"/>
      <c r="B18" s="223"/>
      <c r="C18" s="223"/>
      <c r="D18" s="223"/>
      <c r="E18" s="223"/>
      <c r="F18" s="66"/>
      <c r="G18" s="62"/>
      <c r="H18" s="86"/>
      <c r="I18" s="86"/>
      <c r="J18" s="86"/>
      <c r="K18" s="86"/>
      <c r="L18" s="86"/>
      <c r="M18" s="86"/>
      <c r="N18" s="86"/>
      <c r="O18" s="86"/>
      <c r="P18" s="86"/>
      <c r="Q18" s="159"/>
      <c r="R18" s="62"/>
      <c r="S18" s="86"/>
      <c r="T18" s="159"/>
      <c r="U18" s="62"/>
    </row>
    <row r="19" spans="1:22" ht="15" x14ac:dyDescent="0.2">
      <c r="A19" s="766" t="s">
        <v>430</v>
      </c>
      <c r="B19" s="766"/>
      <c r="C19" s="766"/>
      <c r="D19" s="766"/>
      <c r="E19" s="766"/>
      <c r="F19" s="766"/>
      <c r="G19" s="766"/>
      <c r="H19" s="766"/>
      <c r="I19" s="766"/>
      <c r="J19" s="766"/>
      <c r="K19" s="766"/>
      <c r="L19" s="766"/>
      <c r="M19" s="766"/>
      <c r="N19" s="766"/>
      <c r="O19" s="766"/>
      <c r="P19" s="766"/>
      <c r="Q19" s="766"/>
      <c r="R19" s="766"/>
      <c r="S19" s="766"/>
      <c r="T19" s="766"/>
      <c r="U19" s="766"/>
    </row>
    <row r="20" spans="1:22" x14ac:dyDescent="0.2">
      <c r="A20" s="300"/>
      <c r="B20" s="300"/>
      <c r="C20" s="300"/>
      <c r="D20" s="300"/>
      <c r="E20" s="300"/>
      <c r="F20" s="300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</row>
    <row r="21" spans="1:22" ht="15" x14ac:dyDescent="0.2">
      <c r="A21" s="228"/>
      <c r="B21" s="221"/>
      <c r="C21" s="221"/>
      <c r="D21" s="475"/>
      <c r="E21" s="560"/>
      <c r="F21" s="574"/>
      <c r="G21" s="455"/>
      <c r="H21" s="483"/>
      <c r="I21" s="574"/>
      <c r="J21" s="575"/>
      <c r="K21" s="483"/>
      <c r="L21" s="574"/>
      <c r="M21" s="575"/>
      <c r="N21" s="483"/>
      <c r="O21" s="574"/>
      <c r="P21" s="575"/>
      <c r="Q21" s="483"/>
      <c r="R21" s="458"/>
      <c r="S21" s="575"/>
      <c r="T21" s="560"/>
      <c r="U21" s="466"/>
    </row>
    <row r="22" spans="1:22" ht="15" x14ac:dyDescent="0.2">
      <c r="A22" s="79" t="s">
        <v>354</v>
      </c>
      <c r="B22" s="223"/>
      <c r="C22" s="223"/>
      <c r="D22" s="439"/>
      <c r="E22" s="486"/>
      <c r="F22" s="559"/>
      <c r="G22" s="508"/>
      <c r="H22" s="486"/>
      <c r="I22" s="559"/>
      <c r="J22" s="481"/>
      <c r="K22" s="486"/>
      <c r="L22" s="559"/>
      <c r="M22" s="481"/>
      <c r="N22" s="486"/>
      <c r="O22" s="559"/>
      <c r="P22" s="481"/>
      <c r="Q22" s="486"/>
      <c r="R22" s="459"/>
      <c r="S22" s="481"/>
      <c r="T22" s="486"/>
      <c r="U22" s="447"/>
    </row>
    <row r="23" spans="1:22" ht="15" x14ac:dyDescent="0.2">
      <c r="A23" s="79" t="s">
        <v>417</v>
      </c>
      <c r="B23" s="223"/>
      <c r="C23" s="223"/>
      <c r="D23" s="439"/>
      <c r="E23" s="486"/>
      <c r="F23" s="559"/>
      <c r="G23" s="508"/>
      <c r="H23" s="486"/>
      <c r="I23" s="559"/>
      <c r="J23" s="481"/>
      <c r="K23" s="486"/>
      <c r="L23" s="559"/>
      <c r="M23" s="481"/>
      <c r="N23" s="486"/>
      <c r="O23" s="559"/>
      <c r="P23" s="481"/>
      <c r="Q23" s="486"/>
      <c r="R23" s="459"/>
      <c r="S23" s="481"/>
      <c r="T23" s="486"/>
      <c r="U23" s="459"/>
    </row>
    <row r="24" spans="1:22" ht="15" x14ac:dyDescent="0.2">
      <c r="A24" s="129" t="s">
        <v>418</v>
      </c>
      <c r="B24" s="223"/>
      <c r="C24" s="223"/>
      <c r="D24" s="439"/>
      <c r="E24" s="486"/>
      <c r="F24" s="559"/>
      <c r="G24" s="508"/>
      <c r="H24" s="486"/>
      <c r="I24" s="559"/>
      <c r="J24" s="481"/>
      <c r="K24" s="486"/>
      <c r="L24" s="559"/>
      <c r="M24" s="481"/>
      <c r="N24" s="486"/>
      <c r="O24" s="559"/>
      <c r="P24" s="481"/>
      <c r="Q24" s="486"/>
      <c r="R24" s="459"/>
      <c r="S24" s="481"/>
      <c r="T24" s="486"/>
      <c r="U24" s="459"/>
    </row>
    <row r="25" spans="1:22" ht="15" x14ac:dyDescent="0.2">
      <c r="A25" s="79" t="s">
        <v>419</v>
      </c>
      <c r="B25" s="223"/>
      <c r="C25" s="148"/>
      <c r="D25" s="439"/>
      <c r="E25" s="486"/>
      <c r="F25" s="559"/>
      <c r="G25" s="508"/>
      <c r="H25" s="486"/>
      <c r="I25" s="559"/>
      <c r="J25" s="481"/>
      <c r="K25" s="486"/>
      <c r="L25" s="559"/>
      <c r="M25" s="481"/>
      <c r="N25" s="486"/>
      <c r="O25" s="559"/>
      <c r="P25" s="481"/>
      <c r="Q25" s="486"/>
      <c r="R25" s="459"/>
      <c r="S25" s="481"/>
      <c r="T25" s="486"/>
      <c r="U25" s="459"/>
    </row>
    <row r="26" spans="1:22" ht="15" x14ac:dyDescent="0.2">
      <c r="A26" s="79" t="s">
        <v>420</v>
      </c>
      <c r="B26" s="223"/>
      <c r="C26" s="148"/>
      <c r="D26" s="439"/>
      <c r="E26" s="486"/>
      <c r="F26" s="559"/>
      <c r="G26" s="508"/>
      <c r="H26" s="486"/>
      <c r="I26" s="559"/>
      <c r="J26" s="508"/>
      <c r="K26" s="486"/>
      <c r="L26" s="559"/>
      <c r="M26" s="508"/>
      <c r="N26" s="486"/>
      <c r="O26" s="559"/>
      <c r="P26" s="481"/>
      <c r="Q26" s="486"/>
      <c r="R26" s="459"/>
      <c r="S26" s="481"/>
      <c r="T26" s="486"/>
      <c r="U26" s="459"/>
    </row>
    <row r="27" spans="1:22" ht="15" x14ac:dyDescent="0.2">
      <c r="A27" s="147"/>
      <c r="B27" s="226"/>
      <c r="C27" s="226"/>
      <c r="D27" s="482"/>
      <c r="E27" s="564"/>
      <c r="F27" s="577"/>
      <c r="G27" s="457"/>
      <c r="H27" s="486"/>
      <c r="I27" s="577"/>
      <c r="J27" s="578"/>
      <c r="K27" s="486"/>
      <c r="L27" s="577"/>
      <c r="M27" s="578"/>
      <c r="N27" s="486"/>
      <c r="O27" s="577"/>
      <c r="P27" s="578"/>
      <c r="Q27" s="486"/>
      <c r="R27" s="460"/>
      <c r="S27" s="578"/>
      <c r="T27" s="565"/>
      <c r="U27" s="468"/>
    </row>
    <row r="28" spans="1:22" ht="15" x14ac:dyDescent="0.2">
      <c r="A28" s="223"/>
      <c r="B28" s="223"/>
      <c r="C28" s="223"/>
      <c r="D28" s="62"/>
      <c r="E28" s="220"/>
      <c r="F28" s="220"/>
      <c r="G28" s="62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83"/>
      <c r="S28" s="220"/>
      <c r="T28" s="220"/>
      <c r="U28" s="283"/>
      <c r="V28" s="133"/>
    </row>
    <row r="29" spans="1:22" ht="15" x14ac:dyDescent="0.2">
      <c r="A29" s="223"/>
      <c r="B29" s="223"/>
      <c r="C29" s="223"/>
      <c r="D29" s="62"/>
      <c r="E29" s="220"/>
      <c r="F29" s="220"/>
      <c r="G29" s="62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83"/>
      <c r="S29" s="220"/>
      <c r="T29" s="220"/>
      <c r="U29" s="283"/>
      <c r="V29" s="133"/>
    </row>
    <row r="30" spans="1:22" ht="15" x14ac:dyDescent="0.2">
      <c r="A30" s="766" t="s">
        <v>429</v>
      </c>
      <c r="B30" s="766"/>
      <c r="C30" s="766"/>
      <c r="D30" s="766"/>
      <c r="E30" s="766"/>
      <c r="F30" s="766"/>
      <c r="G30" s="766"/>
      <c r="H30" s="766"/>
      <c r="I30" s="766"/>
      <c r="J30" s="766"/>
      <c r="K30" s="766"/>
      <c r="L30" s="766"/>
      <c r="M30" s="766"/>
      <c r="N30" s="766"/>
      <c r="O30" s="766"/>
      <c r="P30" s="766"/>
      <c r="Q30" s="766"/>
      <c r="R30" s="766"/>
      <c r="S30" s="766"/>
      <c r="T30" s="766"/>
      <c r="U30" s="766"/>
      <c r="V30" s="133"/>
    </row>
    <row r="31" spans="1:22" ht="15" x14ac:dyDescent="0.2">
      <c r="A31" s="52"/>
      <c r="B31" s="52"/>
      <c r="C31" s="52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220"/>
      <c r="R31" s="283"/>
      <c r="S31" s="220"/>
      <c r="T31" s="220"/>
      <c r="U31" s="283"/>
      <c r="V31" s="133"/>
    </row>
    <row r="32" spans="1:22" ht="15" x14ac:dyDescent="0.2">
      <c r="A32" s="228"/>
      <c r="B32" s="221"/>
      <c r="C32" s="221"/>
      <c r="D32" s="221"/>
      <c r="E32" s="77"/>
      <c r="F32" s="440"/>
      <c r="G32" s="455"/>
      <c r="H32" s="455"/>
      <c r="I32" s="440"/>
      <c r="J32" s="455"/>
      <c r="K32" s="455"/>
      <c r="L32" s="440"/>
      <c r="M32" s="455"/>
      <c r="N32" s="455"/>
      <c r="O32" s="440"/>
      <c r="P32" s="579"/>
      <c r="Q32" s="483"/>
      <c r="R32" s="580"/>
      <c r="S32" s="483"/>
      <c r="T32" s="483"/>
      <c r="U32" s="78"/>
      <c r="V32" s="133"/>
    </row>
    <row r="33" spans="1:22" ht="15" x14ac:dyDescent="0.2">
      <c r="A33" s="79" t="s">
        <v>422</v>
      </c>
      <c r="B33" s="223"/>
      <c r="C33" s="223"/>
      <c r="D33" s="223"/>
      <c r="E33" s="62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391"/>
      <c r="Q33" s="564"/>
      <c r="R33" s="581"/>
      <c r="S33" s="564"/>
      <c r="T33" s="564"/>
      <c r="U33" s="157"/>
      <c r="V33" s="133"/>
    </row>
    <row r="34" spans="1:22" ht="15" x14ac:dyDescent="0.2">
      <c r="A34" s="79" t="s">
        <v>421</v>
      </c>
      <c r="B34" s="223"/>
      <c r="C34" s="223"/>
      <c r="D34" s="223"/>
      <c r="E34" s="62"/>
      <c r="F34" s="220"/>
      <c r="G34" s="220"/>
      <c r="H34" s="480"/>
      <c r="I34" s="564"/>
      <c r="J34" s="564"/>
      <c r="K34" s="564"/>
      <c r="L34" s="564"/>
      <c r="M34" s="564"/>
      <c r="N34" s="564"/>
      <c r="O34" s="564"/>
      <c r="P34" s="391"/>
      <c r="Q34" s="564"/>
      <c r="R34" s="581"/>
      <c r="S34" s="564"/>
      <c r="T34" s="564"/>
      <c r="U34" s="157"/>
      <c r="V34" s="133"/>
    </row>
    <row r="35" spans="1:22" ht="15" x14ac:dyDescent="0.2">
      <c r="A35" s="79" t="s">
        <v>373</v>
      </c>
      <c r="B35" s="223"/>
      <c r="C35" s="223"/>
      <c r="D35" s="223"/>
      <c r="E35" s="62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391"/>
      <c r="Q35" s="391"/>
      <c r="R35" s="391"/>
      <c r="S35" s="391"/>
      <c r="T35" s="391"/>
      <c r="U35" s="157"/>
      <c r="V35" s="133"/>
    </row>
    <row r="36" spans="1:22" ht="15" x14ac:dyDescent="0.2">
      <c r="A36" s="599" t="s">
        <v>541</v>
      </c>
      <c r="B36" s="223"/>
      <c r="C36" s="223"/>
      <c r="D36" s="223"/>
      <c r="E36" s="62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133"/>
      <c r="Q36" s="391"/>
      <c r="R36" s="391"/>
      <c r="S36" s="391"/>
      <c r="T36" s="391"/>
      <c r="U36" s="157"/>
    </row>
    <row r="37" spans="1:22" ht="15" x14ac:dyDescent="0.2">
      <c r="A37" s="467"/>
      <c r="B37" s="503"/>
      <c r="C37" s="503"/>
      <c r="D37" s="503"/>
      <c r="E37" s="457"/>
      <c r="F37" s="564"/>
      <c r="G37" s="582"/>
      <c r="H37" s="582"/>
      <c r="I37" s="564"/>
      <c r="J37" s="582"/>
      <c r="K37" s="582"/>
      <c r="L37" s="564"/>
      <c r="M37" s="582"/>
      <c r="N37" s="582"/>
      <c r="O37" s="564"/>
      <c r="P37" s="391"/>
      <c r="Q37" s="405"/>
      <c r="R37" s="405"/>
      <c r="S37" s="405"/>
      <c r="T37" s="405"/>
      <c r="U37" s="157"/>
    </row>
    <row r="38" spans="1:22" ht="15" x14ac:dyDescent="0.2">
      <c r="A38" s="469"/>
      <c r="B38" s="470"/>
      <c r="C38" s="470"/>
      <c r="D38" s="470"/>
      <c r="E38" s="44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391"/>
      <c r="Q38" s="391"/>
      <c r="R38" s="391"/>
      <c r="S38" s="391"/>
      <c r="T38" s="391"/>
      <c r="U38" s="157"/>
    </row>
    <row r="39" spans="1:22" ht="15" x14ac:dyDescent="0.2">
      <c r="A39" s="79" t="s">
        <v>423</v>
      </c>
      <c r="B39" s="223"/>
      <c r="C39" s="223"/>
      <c r="D39" s="223"/>
      <c r="E39" s="62"/>
      <c r="F39" s="220"/>
      <c r="G39" s="220"/>
      <c r="H39" s="220"/>
      <c r="I39" s="220"/>
      <c r="J39" s="265"/>
      <c r="K39" s="265"/>
      <c r="L39" s="265"/>
      <c r="M39" s="265"/>
      <c r="N39" s="265"/>
      <c r="O39" s="265"/>
      <c r="U39" s="157"/>
    </row>
    <row r="40" spans="1:22" ht="15" x14ac:dyDescent="0.2">
      <c r="A40" s="79" t="s">
        <v>424</v>
      </c>
      <c r="B40" s="223"/>
      <c r="C40" s="223"/>
      <c r="D40" s="223"/>
      <c r="E40" s="62"/>
      <c r="F40" s="220"/>
      <c r="G40" s="220"/>
      <c r="H40" s="220"/>
      <c r="I40" s="220"/>
      <c r="J40" s="265"/>
      <c r="K40" s="265"/>
      <c r="L40" s="265"/>
      <c r="M40" s="265"/>
      <c r="N40" s="265"/>
      <c r="O40" s="547"/>
      <c r="P40" s="392"/>
      <c r="Q40" s="406"/>
      <c r="R40" s="406"/>
      <c r="S40" s="406"/>
      <c r="T40" s="406"/>
      <c r="U40" s="459"/>
    </row>
    <row r="41" spans="1:22" ht="15" x14ac:dyDescent="0.2">
      <c r="A41" s="79" t="s">
        <v>425</v>
      </c>
      <c r="B41" s="223"/>
      <c r="C41" s="223"/>
      <c r="D41" s="223"/>
      <c r="E41" s="62"/>
      <c r="F41" s="220"/>
      <c r="G41" s="220"/>
      <c r="H41" s="220"/>
      <c r="I41" s="220"/>
      <c r="J41" s="220"/>
      <c r="K41" s="480"/>
      <c r="L41" s="480"/>
      <c r="M41" s="480"/>
      <c r="N41" s="480"/>
      <c r="O41" s="480"/>
      <c r="P41" s="392"/>
      <c r="Q41" s="406"/>
      <c r="R41" s="406"/>
      <c r="S41" s="406"/>
      <c r="T41" s="406"/>
      <c r="U41" s="157"/>
    </row>
    <row r="42" spans="1:22" ht="15" x14ac:dyDescent="0.2">
      <c r="A42" s="79" t="s">
        <v>426</v>
      </c>
      <c r="B42" s="223"/>
      <c r="C42" s="223"/>
      <c r="D42" s="223"/>
      <c r="E42" s="508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391"/>
      <c r="Q42" s="391"/>
      <c r="R42" s="391"/>
      <c r="S42" s="391"/>
      <c r="T42" s="391"/>
      <c r="U42" s="157"/>
    </row>
    <row r="43" spans="1:22" ht="15" x14ac:dyDescent="0.2">
      <c r="A43" s="79" t="s">
        <v>427</v>
      </c>
      <c r="B43" s="223"/>
      <c r="C43" s="223"/>
      <c r="D43" s="223"/>
      <c r="E43" s="62"/>
      <c r="F43" s="220"/>
      <c r="G43" s="220"/>
      <c r="H43" s="220"/>
      <c r="I43" s="220"/>
      <c r="J43" s="220"/>
      <c r="K43" s="220"/>
      <c r="L43" s="220"/>
      <c r="M43" s="220"/>
      <c r="N43" s="220"/>
      <c r="O43" s="480"/>
      <c r="P43" s="406"/>
      <c r="Q43" s="405"/>
      <c r="R43" s="405"/>
      <c r="S43" s="405"/>
      <c r="T43" s="583" t="s">
        <v>428</v>
      </c>
      <c r="U43" s="157"/>
    </row>
    <row r="44" spans="1:22" x14ac:dyDescent="0.2">
      <c r="A44" s="467"/>
      <c r="B44" s="503"/>
      <c r="C44" s="503"/>
      <c r="D44" s="503"/>
      <c r="E44" s="457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406"/>
      <c r="Q44" s="406"/>
      <c r="R44" s="406"/>
      <c r="S44" s="406"/>
      <c r="T44" s="406"/>
      <c r="U44" s="63"/>
    </row>
    <row r="45" spans="1:22" x14ac:dyDescent="0.2">
      <c r="A45" s="79"/>
      <c r="B45" s="223"/>
      <c r="C45" s="223"/>
      <c r="D45" s="66"/>
      <c r="E45" s="62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140"/>
      <c r="Q45" s="140"/>
      <c r="R45" s="140"/>
      <c r="S45" s="140"/>
      <c r="T45" s="140"/>
      <c r="U45" s="63"/>
    </row>
    <row r="46" spans="1:22" x14ac:dyDescent="0.2">
      <c r="A46" s="79"/>
      <c r="B46" s="600" t="s">
        <v>542</v>
      </c>
      <c r="C46" s="223"/>
      <c r="D46" s="66"/>
      <c r="E46" s="62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U46" s="63"/>
    </row>
    <row r="47" spans="1:22" x14ac:dyDescent="0.2">
      <c r="A47" s="79"/>
      <c r="B47" s="223"/>
      <c r="C47" s="223"/>
      <c r="D47" s="66"/>
      <c r="E47" s="62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U47" s="63"/>
    </row>
    <row r="48" spans="1:22" x14ac:dyDescent="0.2">
      <c r="A48" s="79"/>
      <c r="B48" s="223" t="s">
        <v>550</v>
      </c>
      <c r="C48" s="223"/>
      <c r="D48" s="66"/>
      <c r="E48" s="62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U48" s="63"/>
    </row>
    <row r="49" spans="1:21" x14ac:dyDescent="0.2">
      <c r="A49" s="147"/>
      <c r="B49" s="226"/>
      <c r="C49" s="226"/>
      <c r="D49" s="70"/>
      <c r="E49" s="92"/>
      <c r="F49" s="250"/>
      <c r="G49" s="250"/>
      <c r="H49" s="250"/>
      <c r="I49" s="250"/>
      <c r="J49" s="250"/>
      <c r="K49" s="250"/>
      <c r="L49" s="250"/>
      <c r="M49" s="250"/>
      <c r="N49" s="250"/>
      <c r="O49" s="286"/>
      <c r="P49" s="137"/>
      <c r="Q49" s="137"/>
      <c r="R49" s="137"/>
      <c r="S49" s="137"/>
      <c r="T49" s="137"/>
      <c r="U49" s="93"/>
    </row>
    <row r="50" spans="1:21" x14ac:dyDescent="0.2">
      <c r="H50" s="138" t="s">
        <v>431</v>
      </c>
    </row>
  </sheetData>
  <sheetProtection password="EA9C" sheet="1" objects="1" scenarios="1"/>
  <mergeCells count="5">
    <mergeCell ref="O1:U1"/>
    <mergeCell ref="A6:U6"/>
    <mergeCell ref="A19:U19"/>
    <mergeCell ref="A30:U30"/>
    <mergeCell ref="O2:U2"/>
  </mergeCells>
  <phoneticPr fontId="0" type="noConversion"/>
  <printOptions horizontalCentered="1"/>
  <pageMargins left="0.75" right="0.5" top="0.49" bottom="0.5" header="0.5" footer="0.5"/>
  <pageSetup orientation="portrait" r:id="rId1"/>
  <headerFooter alignWithMargins="0">
    <oddFooter>&amp;C&amp;1#&amp;"Calibri"&amp;10&amp;K000000Confidential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pageSetUpPr fitToPage="1"/>
  </sheetPr>
  <dimension ref="A1:J52"/>
  <sheetViews>
    <sheetView showGridLines="0" workbookViewId="0">
      <selection activeCell="C6" sqref="C6"/>
    </sheetView>
  </sheetViews>
  <sheetFormatPr defaultRowHeight="12.75" x14ac:dyDescent="0.2"/>
  <cols>
    <col min="1" max="1" width="8" style="302" customWidth="1"/>
    <col min="2" max="2" width="1.5703125" style="302" customWidth="1"/>
    <col min="3" max="4" width="9.140625" style="302"/>
    <col min="5" max="5" width="6.42578125" style="302" customWidth="1"/>
    <col min="6" max="6" width="3.42578125" style="302" customWidth="1"/>
    <col min="7" max="9" width="9.140625" style="302"/>
    <col min="10" max="10" width="6.140625" style="302" customWidth="1"/>
    <col min="11" max="16384" width="9.140625" style="302"/>
  </cols>
  <sheetData>
    <row r="1" spans="1:10" ht="15.75" x14ac:dyDescent="0.25">
      <c r="A1" s="752" t="s">
        <v>438</v>
      </c>
      <c r="B1" s="752"/>
      <c r="C1" s="752"/>
      <c r="D1" s="752"/>
      <c r="E1" s="752"/>
      <c r="F1" s="752"/>
      <c r="G1" s="752"/>
      <c r="H1" s="752"/>
      <c r="I1" s="752"/>
      <c r="J1" s="752"/>
    </row>
    <row r="6" spans="1:10" x14ac:dyDescent="0.2">
      <c r="A6" s="302" t="s">
        <v>432</v>
      </c>
      <c r="C6" s="584"/>
      <c r="D6" s="584"/>
      <c r="E6" s="584"/>
      <c r="F6" s="584"/>
      <c r="G6" s="584"/>
    </row>
    <row r="7" spans="1:10" x14ac:dyDescent="0.2">
      <c r="B7" s="585"/>
      <c r="C7" s="585"/>
      <c r="D7" s="585"/>
      <c r="E7" s="585"/>
      <c r="F7" s="585"/>
      <c r="G7" s="585"/>
    </row>
    <row r="8" spans="1:10" x14ac:dyDescent="0.2">
      <c r="A8" s="302" t="s">
        <v>433</v>
      </c>
      <c r="B8" s="585"/>
      <c r="C8" s="584"/>
      <c r="D8" s="584"/>
      <c r="E8" s="584"/>
      <c r="F8" s="584"/>
      <c r="G8" s="584"/>
    </row>
    <row r="11" spans="1:10" ht="14.25" x14ac:dyDescent="0.2">
      <c r="A11" s="584"/>
      <c r="B11" s="586"/>
      <c r="C11" s="584"/>
      <c r="D11" s="584"/>
      <c r="E11" s="584"/>
      <c r="F11" s="584"/>
      <c r="G11" s="584"/>
      <c r="H11" s="302" t="s">
        <v>439</v>
      </c>
    </row>
    <row r="12" spans="1:10" x14ac:dyDescent="0.2">
      <c r="D12" s="304" t="s">
        <v>440</v>
      </c>
    </row>
    <row r="14" spans="1:10" x14ac:dyDescent="0.2">
      <c r="A14" s="302" t="s">
        <v>471</v>
      </c>
      <c r="B14" s="584"/>
      <c r="C14" s="584" t="s">
        <v>552</v>
      </c>
      <c r="D14" s="584"/>
      <c r="E14" s="584"/>
      <c r="F14" s="587"/>
      <c r="G14" s="584"/>
      <c r="H14" s="584"/>
      <c r="I14" s="584"/>
      <c r="J14" s="584"/>
    </row>
    <row r="15" spans="1:10" x14ac:dyDescent="0.2">
      <c r="F15" s="304" t="s">
        <v>441</v>
      </c>
    </row>
    <row r="17" spans="1:10" ht="14.25" x14ac:dyDescent="0.2">
      <c r="A17" s="302" t="s">
        <v>434</v>
      </c>
      <c r="B17" s="44"/>
      <c r="C17" s="44"/>
      <c r="D17" s="2" t="str">
        <f>'Report of (F-2)'!C3</f>
        <v/>
      </c>
      <c r="E17" s="44"/>
      <c r="F17" s="44"/>
      <c r="G17" s="44"/>
      <c r="H17" s="44"/>
      <c r="I17" s="44"/>
      <c r="J17" s="305" t="s">
        <v>442</v>
      </c>
    </row>
    <row r="18" spans="1:10" x14ac:dyDescent="0.2">
      <c r="F18" s="304" t="s">
        <v>443</v>
      </c>
    </row>
    <row r="20" spans="1:10" x14ac:dyDescent="0.2">
      <c r="A20" s="302" t="s">
        <v>470</v>
      </c>
    </row>
    <row r="22" spans="1:10" x14ac:dyDescent="0.2">
      <c r="A22" s="302" t="s">
        <v>435</v>
      </c>
    </row>
    <row r="24" spans="1:10" x14ac:dyDescent="0.2">
      <c r="A24" s="302" t="s">
        <v>436</v>
      </c>
    </row>
    <row r="26" spans="1:10" x14ac:dyDescent="0.2">
      <c r="A26" s="302" t="s">
        <v>437</v>
      </c>
    </row>
    <row r="28" spans="1:10" x14ac:dyDescent="0.2">
      <c r="A28" s="585" t="s">
        <v>553</v>
      </c>
    </row>
    <row r="32" spans="1:10" x14ac:dyDescent="0.2">
      <c r="E32" s="584"/>
      <c r="F32" s="584"/>
      <c r="G32" s="584"/>
      <c r="H32" s="584"/>
      <c r="I32" s="584"/>
      <c r="J32" s="584"/>
    </row>
    <row r="33" spans="1:10" x14ac:dyDescent="0.2">
      <c r="H33" s="304" t="s">
        <v>444</v>
      </c>
    </row>
    <row r="37" spans="1:10" x14ac:dyDescent="0.2">
      <c r="A37" s="302" t="s">
        <v>445</v>
      </c>
      <c r="F37" s="585"/>
      <c r="G37" s="584"/>
      <c r="H37" s="584"/>
      <c r="I37" s="584"/>
      <c r="J37" s="584"/>
    </row>
    <row r="39" spans="1:10" x14ac:dyDescent="0.2">
      <c r="A39" s="302" t="s">
        <v>446</v>
      </c>
      <c r="G39" s="584"/>
      <c r="H39" s="584"/>
      <c r="I39" s="584"/>
      <c r="J39" s="306" t="s">
        <v>447</v>
      </c>
    </row>
    <row r="41" spans="1:10" x14ac:dyDescent="0.2">
      <c r="A41" s="584"/>
      <c r="B41" s="584"/>
      <c r="C41" s="588"/>
      <c r="D41" s="585"/>
    </row>
    <row r="44" spans="1:10" x14ac:dyDescent="0.2">
      <c r="A44" s="302" t="s">
        <v>448</v>
      </c>
      <c r="E44" s="584"/>
      <c r="F44" s="584"/>
      <c r="G44" s="584"/>
      <c r="H44" s="585"/>
    </row>
    <row r="48" spans="1:10" x14ac:dyDescent="0.2">
      <c r="F48" s="584"/>
      <c r="G48" s="584"/>
      <c r="H48" s="584"/>
      <c r="I48" s="584"/>
      <c r="J48" s="584"/>
    </row>
    <row r="49" spans="6:8" x14ac:dyDescent="0.2">
      <c r="H49" s="304" t="s">
        <v>449</v>
      </c>
    </row>
    <row r="52" spans="6:8" x14ac:dyDescent="0.2">
      <c r="F52" s="303" t="s">
        <v>450</v>
      </c>
    </row>
  </sheetData>
  <sheetProtection password="EA9C" sheet="1" objects="1" scenarios="1"/>
  <mergeCells count="1">
    <mergeCell ref="A1:J1"/>
  </mergeCells>
  <phoneticPr fontId="0" type="noConversion"/>
  <printOptions horizontalCentered="1"/>
  <pageMargins left="1" right="1" top="1" bottom="0.53" header="0.5" footer="0.5"/>
  <pageSetup orientation="portrait" r:id="rId1"/>
  <headerFooter alignWithMargins="0">
    <oddFooter>&amp;C&amp;1#&amp;"Calibri"&amp;10&amp;K000000Confidential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2:L46"/>
  <sheetViews>
    <sheetView showGridLines="0" tabSelected="1" topLeftCell="A10" zoomScaleNormal="100" workbookViewId="0">
      <selection activeCell="A2" sqref="A2:J2"/>
    </sheetView>
  </sheetViews>
  <sheetFormatPr defaultRowHeight="12.75" x14ac:dyDescent="0.2"/>
  <cols>
    <col min="1" max="1" width="3.7109375" customWidth="1"/>
    <col min="9" max="9" width="5.7109375" customWidth="1"/>
  </cols>
  <sheetData>
    <row r="2" spans="1:12" ht="15.75" x14ac:dyDescent="0.25">
      <c r="A2" s="752" t="s">
        <v>472</v>
      </c>
      <c r="B2" s="752"/>
      <c r="C2" s="752"/>
      <c r="D2" s="752"/>
      <c r="E2" s="752"/>
      <c r="F2" s="752"/>
      <c r="G2" s="752"/>
      <c r="H2" s="752"/>
      <c r="I2" s="752"/>
      <c r="J2" s="752"/>
    </row>
    <row r="4" spans="1:12" ht="20.100000000000001" customHeight="1" x14ac:dyDescent="0.2">
      <c r="A4" s="134"/>
      <c r="B4" s="817" t="s">
        <v>473</v>
      </c>
      <c r="C4" s="817"/>
      <c r="D4" s="817"/>
      <c r="E4" s="817"/>
      <c r="F4" s="817"/>
      <c r="G4" s="817"/>
      <c r="H4" s="817"/>
      <c r="I4" s="817"/>
      <c r="J4" s="372" t="s">
        <v>89</v>
      </c>
      <c r="K4" s="138"/>
    </row>
    <row r="5" spans="1:12" ht="18" customHeight="1" x14ac:dyDescent="0.2">
      <c r="A5" s="129"/>
      <c r="B5" s="133"/>
      <c r="C5" s="133"/>
      <c r="D5" s="133"/>
      <c r="E5" s="133"/>
      <c r="F5" s="133"/>
      <c r="G5" s="133"/>
      <c r="H5" s="133"/>
      <c r="I5" s="133"/>
      <c r="J5" s="371"/>
      <c r="L5" s="138"/>
    </row>
    <row r="6" spans="1:12" ht="15" x14ac:dyDescent="0.2">
      <c r="A6" s="129"/>
      <c r="B6" s="375" t="s">
        <v>474</v>
      </c>
      <c r="C6" s="375"/>
      <c r="D6" s="375"/>
      <c r="E6" s="375"/>
      <c r="F6" s="375"/>
      <c r="G6" s="375"/>
      <c r="H6" s="375"/>
      <c r="I6" s="375"/>
      <c r="J6" s="376" t="s">
        <v>213</v>
      </c>
      <c r="K6" s="139"/>
    </row>
    <row r="7" spans="1:12" ht="12.75" customHeight="1" x14ac:dyDescent="0.2">
      <c r="A7" s="129"/>
      <c r="B7" s="375" t="s">
        <v>475</v>
      </c>
      <c r="C7" s="375"/>
      <c r="D7" s="375"/>
      <c r="E7" s="375"/>
      <c r="F7" s="375"/>
      <c r="G7" s="375"/>
      <c r="H7" s="375"/>
      <c r="I7" s="375"/>
      <c r="J7" s="377" t="s">
        <v>108</v>
      </c>
    </row>
    <row r="8" spans="1:12" ht="15" x14ac:dyDescent="0.2">
      <c r="A8" s="129"/>
      <c r="B8" s="375" t="s">
        <v>476</v>
      </c>
      <c r="C8" s="375"/>
      <c r="D8" s="375"/>
      <c r="E8" s="375"/>
      <c r="F8" s="375"/>
      <c r="G8" s="375"/>
      <c r="H8" s="375"/>
      <c r="I8" s="375"/>
      <c r="J8" s="377" t="s">
        <v>106</v>
      </c>
    </row>
    <row r="9" spans="1:12" ht="15" x14ac:dyDescent="0.2">
      <c r="A9" s="129"/>
      <c r="B9" s="375" t="s">
        <v>477</v>
      </c>
      <c r="C9" s="375"/>
      <c r="D9" s="375"/>
      <c r="E9" s="375"/>
      <c r="F9" s="375"/>
      <c r="G9" s="375"/>
      <c r="H9" s="375"/>
      <c r="I9" s="375"/>
      <c r="J9" s="377" t="s">
        <v>79</v>
      </c>
    </row>
    <row r="10" spans="1:12" ht="15" x14ac:dyDescent="0.2">
      <c r="A10" s="129"/>
      <c r="B10" s="378" t="s">
        <v>478</v>
      </c>
      <c r="C10" s="375"/>
      <c r="D10" s="375"/>
      <c r="E10" s="375"/>
      <c r="F10" s="375"/>
      <c r="G10" s="375"/>
      <c r="H10" s="375"/>
      <c r="I10" s="375"/>
      <c r="J10" s="377" t="s">
        <v>79</v>
      </c>
    </row>
    <row r="11" spans="1:12" ht="15" x14ac:dyDescent="0.2">
      <c r="A11" s="129"/>
      <c r="B11" s="375" t="s">
        <v>479</v>
      </c>
      <c r="C11" s="375"/>
      <c r="D11" s="375"/>
      <c r="E11" s="375"/>
      <c r="F11" s="375"/>
      <c r="G11" s="375"/>
      <c r="H11" s="375"/>
      <c r="I11" s="375"/>
      <c r="J11" s="377" t="s">
        <v>81</v>
      </c>
    </row>
    <row r="12" spans="1:12" ht="15" x14ac:dyDescent="0.2">
      <c r="A12" s="129"/>
      <c r="B12" s="375" t="s">
        <v>480</v>
      </c>
      <c r="C12" s="375"/>
      <c r="D12" s="375"/>
      <c r="E12" s="375"/>
      <c r="F12" s="375"/>
      <c r="G12" s="375"/>
      <c r="H12" s="375"/>
      <c r="I12" s="375"/>
      <c r="J12" s="377" t="s">
        <v>81</v>
      </c>
    </row>
    <row r="13" spans="1:12" ht="15" x14ac:dyDescent="0.2">
      <c r="A13" s="129"/>
      <c r="B13" s="375" t="s">
        <v>481</v>
      </c>
      <c r="C13" s="375"/>
      <c r="D13" s="375"/>
      <c r="E13" s="375"/>
      <c r="F13" s="375"/>
      <c r="G13" s="375"/>
      <c r="H13" s="375"/>
      <c r="I13" s="375"/>
      <c r="J13" s="377" t="s">
        <v>81</v>
      </c>
    </row>
    <row r="14" spans="1:12" ht="15" x14ac:dyDescent="0.2">
      <c r="A14" s="129"/>
      <c r="B14" s="375" t="s">
        <v>482</v>
      </c>
      <c r="C14" s="375"/>
      <c r="D14" s="375"/>
      <c r="E14" s="375"/>
      <c r="F14" s="375"/>
      <c r="G14" s="375"/>
      <c r="H14" s="375"/>
      <c r="I14" s="375"/>
      <c r="J14" s="377" t="s">
        <v>81</v>
      </c>
    </row>
    <row r="15" spans="1:12" ht="15" x14ac:dyDescent="0.2">
      <c r="A15" s="129"/>
      <c r="B15" s="375" t="s">
        <v>483</v>
      </c>
      <c r="C15" s="375"/>
      <c r="D15" s="375"/>
      <c r="E15" s="375"/>
      <c r="F15" s="375"/>
      <c r="G15" s="375"/>
      <c r="H15" s="375"/>
      <c r="I15" s="375"/>
      <c r="J15" s="377" t="s">
        <v>159</v>
      </c>
    </row>
    <row r="16" spans="1:12" ht="15" x14ac:dyDescent="0.2">
      <c r="A16" s="129"/>
      <c r="B16" s="375" t="s">
        <v>484</v>
      </c>
      <c r="C16" s="375"/>
      <c r="D16" s="375"/>
      <c r="E16" s="375"/>
      <c r="F16" s="375"/>
      <c r="G16" s="375"/>
      <c r="H16" s="375"/>
      <c r="I16" s="375"/>
      <c r="J16" s="377" t="s">
        <v>159</v>
      </c>
    </row>
    <row r="17" spans="1:10" ht="15" x14ac:dyDescent="0.2">
      <c r="A17" s="129"/>
      <c r="B17" s="375" t="s">
        <v>485</v>
      </c>
      <c r="C17" s="375"/>
      <c r="D17" s="375"/>
      <c r="E17" s="375"/>
      <c r="F17" s="375"/>
      <c r="G17" s="375"/>
      <c r="H17" s="375"/>
      <c r="I17" s="375"/>
      <c r="J17" s="377" t="s">
        <v>107</v>
      </c>
    </row>
    <row r="18" spans="1:10" x14ac:dyDescent="0.2">
      <c r="A18" s="129"/>
      <c r="B18" s="133"/>
      <c r="C18" s="133"/>
      <c r="D18" s="133"/>
      <c r="E18" s="133"/>
      <c r="F18" s="133"/>
      <c r="G18" s="133"/>
      <c r="H18" s="133"/>
      <c r="I18" s="133"/>
      <c r="J18" s="371"/>
    </row>
    <row r="19" spans="1:10" x14ac:dyDescent="0.2">
      <c r="A19" s="131"/>
      <c r="B19" s="137"/>
      <c r="C19" s="137"/>
      <c r="D19" s="137"/>
      <c r="E19" s="137"/>
      <c r="F19" s="137"/>
      <c r="G19" s="137"/>
      <c r="H19" s="137"/>
      <c r="I19" s="137"/>
      <c r="J19" s="128"/>
    </row>
    <row r="20" spans="1:10" ht="20.100000000000001" customHeight="1" x14ac:dyDescent="0.2">
      <c r="A20" s="131"/>
      <c r="B20" s="817" t="s">
        <v>486</v>
      </c>
      <c r="C20" s="817"/>
      <c r="D20" s="817"/>
      <c r="E20" s="817"/>
      <c r="F20" s="817"/>
      <c r="G20" s="817"/>
      <c r="H20" s="817"/>
      <c r="I20" s="817"/>
      <c r="J20" s="373" t="s">
        <v>89</v>
      </c>
    </row>
    <row r="21" spans="1:10" ht="18" customHeight="1" x14ac:dyDescent="0.2">
      <c r="A21" s="129"/>
      <c r="B21" s="133"/>
      <c r="C21" s="133"/>
      <c r="D21" s="133"/>
      <c r="E21" s="133"/>
      <c r="F21" s="133"/>
      <c r="G21" s="133"/>
      <c r="H21" s="133"/>
      <c r="I21" s="133"/>
      <c r="J21" s="371"/>
    </row>
    <row r="22" spans="1:10" ht="15" x14ac:dyDescent="0.2">
      <c r="A22" s="129"/>
      <c r="B22" s="375" t="s">
        <v>487</v>
      </c>
      <c r="C22" s="375"/>
      <c r="D22" s="375"/>
      <c r="E22" s="375"/>
      <c r="F22" s="375"/>
      <c r="G22" s="375"/>
      <c r="H22" s="375"/>
      <c r="I22" s="375"/>
      <c r="J22" s="376" t="s">
        <v>501</v>
      </c>
    </row>
    <row r="23" spans="1:10" ht="12.75" customHeight="1" x14ac:dyDescent="0.2">
      <c r="A23" s="129"/>
      <c r="B23" s="378" t="s">
        <v>495</v>
      </c>
      <c r="C23" s="375"/>
      <c r="D23" s="375"/>
      <c r="E23" s="375"/>
      <c r="F23" s="375"/>
      <c r="G23" s="375"/>
      <c r="H23" s="375"/>
      <c r="I23" s="375"/>
      <c r="J23" s="376" t="s">
        <v>502</v>
      </c>
    </row>
    <row r="24" spans="1:10" ht="15" x14ac:dyDescent="0.2">
      <c r="A24" s="129"/>
      <c r="B24" s="375" t="s">
        <v>488</v>
      </c>
      <c r="C24" s="375"/>
      <c r="D24" s="375"/>
      <c r="E24" s="375"/>
      <c r="F24" s="375"/>
      <c r="G24" s="375"/>
      <c r="H24" s="375"/>
      <c r="I24" s="375"/>
      <c r="J24" s="376" t="s">
        <v>157</v>
      </c>
    </row>
    <row r="25" spans="1:10" ht="15" x14ac:dyDescent="0.2">
      <c r="A25" s="129"/>
      <c r="B25" s="375" t="s">
        <v>489</v>
      </c>
      <c r="C25" s="375"/>
      <c r="D25" s="375"/>
      <c r="E25" s="375"/>
      <c r="F25" s="375"/>
      <c r="G25" s="375"/>
      <c r="H25" s="375"/>
      <c r="I25" s="375"/>
      <c r="J25" s="376" t="s">
        <v>157</v>
      </c>
    </row>
    <row r="26" spans="1:10" ht="15" x14ac:dyDescent="0.2">
      <c r="A26" s="129"/>
      <c r="B26" s="378" t="s">
        <v>490</v>
      </c>
      <c r="C26" s="375"/>
      <c r="D26" s="375"/>
      <c r="E26" s="375"/>
      <c r="F26" s="375"/>
      <c r="G26" s="375"/>
      <c r="H26" s="375"/>
      <c r="I26" s="375"/>
      <c r="J26" s="376" t="s">
        <v>339</v>
      </c>
    </row>
    <row r="27" spans="1:10" ht="15" x14ac:dyDescent="0.2">
      <c r="A27" s="129"/>
      <c r="B27" s="378" t="s">
        <v>491</v>
      </c>
      <c r="C27" s="375"/>
      <c r="D27" s="375"/>
      <c r="E27" s="375"/>
      <c r="F27" s="375"/>
      <c r="G27" s="375"/>
      <c r="H27" s="375"/>
      <c r="I27" s="375"/>
      <c r="J27" s="376" t="s">
        <v>503</v>
      </c>
    </row>
    <row r="28" spans="1:10" ht="15" x14ac:dyDescent="0.2">
      <c r="A28" s="129"/>
      <c r="B28" s="378" t="s">
        <v>509</v>
      </c>
      <c r="C28" s="375"/>
      <c r="D28" s="375"/>
      <c r="E28" s="375"/>
      <c r="F28" s="375"/>
      <c r="G28" s="375"/>
      <c r="H28" s="375"/>
      <c r="I28" s="375"/>
      <c r="J28" s="376" t="s">
        <v>504</v>
      </c>
    </row>
    <row r="29" spans="1:10" ht="15" x14ac:dyDescent="0.2">
      <c r="A29" s="129"/>
      <c r="B29" s="375"/>
      <c r="C29" s="375"/>
      <c r="D29" s="375"/>
      <c r="E29" s="375"/>
      <c r="F29" s="375"/>
      <c r="G29" s="375"/>
      <c r="H29" s="375"/>
      <c r="I29" s="375"/>
      <c r="J29" s="376"/>
    </row>
    <row r="30" spans="1:10" ht="15" x14ac:dyDescent="0.2">
      <c r="A30" s="131"/>
      <c r="B30" s="379"/>
      <c r="C30" s="379"/>
      <c r="D30" s="379"/>
      <c r="E30" s="379"/>
      <c r="F30" s="379"/>
      <c r="G30" s="379"/>
      <c r="H30" s="379"/>
      <c r="I30" s="379"/>
      <c r="J30" s="373"/>
    </row>
    <row r="31" spans="1:10" ht="20.100000000000001" customHeight="1" x14ac:dyDescent="0.2">
      <c r="A31" s="131"/>
      <c r="B31" s="817" t="s">
        <v>492</v>
      </c>
      <c r="C31" s="817"/>
      <c r="D31" s="817"/>
      <c r="E31" s="817"/>
      <c r="F31" s="817"/>
      <c r="G31" s="817"/>
      <c r="H31" s="817"/>
      <c r="I31" s="817"/>
      <c r="J31" s="373" t="s">
        <v>89</v>
      </c>
    </row>
    <row r="32" spans="1:10" ht="18" customHeight="1" x14ac:dyDescent="0.2">
      <c r="A32" s="129"/>
      <c r="B32" s="375"/>
      <c r="C32" s="375"/>
      <c r="D32" s="375"/>
      <c r="E32" s="375"/>
      <c r="F32" s="375"/>
      <c r="G32" s="375"/>
      <c r="H32" s="375"/>
      <c r="I32" s="375"/>
      <c r="J32" s="376"/>
    </row>
    <row r="33" spans="1:10" ht="15" x14ac:dyDescent="0.2">
      <c r="A33" s="129"/>
      <c r="B33" s="375" t="s">
        <v>493</v>
      </c>
      <c r="C33" s="375"/>
      <c r="D33" s="375"/>
      <c r="E33" s="375"/>
      <c r="F33" s="375"/>
      <c r="G33" s="375"/>
      <c r="H33" s="375"/>
      <c r="I33" s="375"/>
      <c r="J33" s="376" t="s">
        <v>505</v>
      </c>
    </row>
    <row r="34" spans="1:10" ht="12.75" customHeight="1" x14ac:dyDescent="0.2">
      <c r="A34" s="129"/>
      <c r="B34" s="378" t="s">
        <v>494</v>
      </c>
      <c r="C34" s="375"/>
      <c r="D34" s="375"/>
      <c r="E34" s="375"/>
      <c r="F34" s="375"/>
      <c r="G34" s="375"/>
      <c r="H34" s="375"/>
      <c r="I34" s="375"/>
      <c r="J34" s="376" t="s">
        <v>506</v>
      </c>
    </row>
    <row r="35" spans="1:10" ht="15" x14ac:dyDescent="0.2">
      <c r="A35" s="129"/>
      <c r="B35" s="375" t="s">
        <v>496</v>
      </c>
      <c r="C35" s="375"/>
      <c r="D35" s="375"/>
      <c r="E35" s="375"/>
      <c r="F35" s="375"/>
      <c r="G35" s="375"/>
      <c r="H35" s="375"/>
      <c r="I35" s="375"/>
      <c r="J35" s="376" t="s">
        <v>158</v>
      </c>
    </row>
    <row r="36" spans="1:10" ht="15" x14ac:dyDescent="0.2">
      <c r="A36" s="129"/>
      <c r="B36" s="375" t="s">
        <v>497</v>
      </c>
      <c r="C36" s="375"/>
      <c r="D36" s="375"/>
      <c r="E36" s="375"/>
      <c r="F36" s="375"/>
      <c r="G36" s="375"/>
      <c r="H36" s="375"/>
      <c r="I36" s="375"/>
      <c r="J36" s="377" t="s">
        <v>158</v>
      </c>
    </row>
    <row r="37" spans="1:10" ht="15" x14ac:dyDescent="0.2">
      <c r="A37" s="129"/>
      <c r="B37" s="375" t="s">
        <v>498</v>
      </c>
      <c r="C37" s="375"/>
      <c r="D37" s="375"/>
      <c r="E37" s="375"/>
      <c r="F37" s="375"/>
      <c r="G37" s="375"/>
      <c r="H37" s="375"/>
      <c r="I37" s="375"/>
      <c r="J37" s="377" t="s">
        <v>408</v>
      </c>
    </row>
    <row r="38" spans="1:10" ht="15" x14ac:dyDescent="0.2">
      <c r="A38" s="129"/>
      <c r="B38" s="375" t="s">
        <v>499</v>
      </c>
      <c r="C38" s="375"/>
      <c r="D38" s="375"/>
      <c r="E38" s="375"/>
      <c r="F38" s="375"/>
      <c r="G38" s="375"/>
      <c r="H38" s="375"/>
      <c r="I38" s="375"/>
      <c r="J38" s="376" t="s">
        <v>431</v>
      </c>
    </row>
    <row r="39" spans="1:10" ht="15" x14ac:dyDescent="0.2">
      <c r="A39" s="129"/>
      <c r="B39" s="375"/>
      <c r="C39" s="375"/>
      <c r="D39" s="375"/>
      <c r="E39" s="375"/>
      <c r="F39" s="375"/>
      <c r="G39" s="375"/>
      <c r="H39" s="375"/>
      <c r="I39" s="375"/>
      <c r="J39" s="376"/>
    </row>
    <row r="40" spans="1:10" ht="15" x14ac:dyDescent="0.2">
      <c r="A40" s="131"/>
      <c r="B40" s="379"/>
      <c r="C40" s="379"/>
      <c r="D40" s="379"/>
      <c r="E40" s="379"/>
      <c r="F40" s="379"/>
      <c r="G40" s="379"/>
      <c r="H40" s="379"/>
      <c r="I40" s="379"/>
      <c r="J40" s="373"/>
    </row>
    <row r="41" spans="1:10" ht="20.100000000000001" customHeight="1" x14ac:dyDescent="0.2">
      <c r="A41" s="131"/>
      <c r="B41" s="817" t="s">
        <v>500</v>
      </c>
      <c r="C41" s="817"/>
      <c r="D41" s="817"/>
      <c r="E41" s="817"/>
      <c r="F41" s="817"/>
      <c r="G41" s="817"/>
      <c r="H41" s="817"/>
      <c r="I41" s="817"/>
      <c r="J41" s="373" t="s">
        <v>89</v>
      </c>
    </row>
    <row r="42" spans="1:10" ht="12.75" customHeight="1" x14ac:dyDescent="0.2">
      <c r="A42" s="129"/>
      <c r="B42" s="375"/>
      <c r="C42" s="375"/>
      <c r="D42" s="375"/>
      <c r="E42" s="375"/>
      <c r="F42" s="375"/>
      <c r="G42" s="375"/>
      <c r="H42" s="375"/>
      <c r="I42" s="375"/>
      <c r="J42" s="376"/>
    </row>
    <row r="43" spans="1:10" ht="15" x14ac:dyDescent="0.2">
      <c r="A43" s="129"/>
      <c r="B43" s="375" t="s">
        <v>507</v>
      </c>
      <c r="C43" s="375"/>
      <c r="D43" s="375"/>
      <c r="E43" s="375"/>
      <c r="F43" s="375"/>
      <c r="G43" s="375"/>
      <c r="H43" s="375"/>
      <c r="I43" s="375"/>
      <c r="J43" s="376" t="s">
        <v>450</v>
      </c>
    </row>
    <row r="44" spans="1:10" ht="18" customHeight="1" x14ac:dyDescent="0.2">
      <c r="A44" s="131"/>
      <c r="B44" s="379"/>
      <c r="C44" s="379"/>
      <c r="D44" s="379"/>
      <c r="E44" s="379"/>
      <c r="F44" s="379"/>
      <c r="G44" s="379"/>
      <c r="H44" s="379"/>
      <c r="I44" s="379"/>
      <c r="J44" s="373"/>
    </row>
    <row r="45" spans="1:10" ht="15" x14ac:dyDescent="0.2">
      <c r="B45" s="380"/>
      <c r="C45" s="380"/>
      <c r="D45" s="380"/>
      <c r="E45" s="380"/>
      <c r="F45" s="380"/>
      <c r="G45" s="380"/>
      <c r="H45" s="380"/>
      <c r="I45" s="380"/>
      <c r="J45" s="380"/>
    </row>
    <row r="46" spans="1:10" ht="15" x14ac:dyDescent="0.2">
      <c r="B46" s="818" t="s">
        <v>508</v>
      </c>
      <c r="C46" s="818"/>
      <c r="D46" s="818"/>
      <c r="E46" s="818"/>
      <c r="F46" s="818"/>
      <c r="G46" s="818"/>
      <c r="H46" s="818"/>
      <c r="I46" s="374"/>
      <c r="J46" s="380"/>
    </row>
  </sheetData>
  <sheetProtection password="EA9C" sheet="1" objects="1" scenarios="1"/>
  <mergeCells count="6">
    <mergeCell ref="A2:J2"/>
    <mergeCell ref="B4:I4"/>
    <mergeCell ref="B20:I20"/>
    <mergeCell ref="B46:H46"/>
    <mergeCell ref="B31:I31"/>
    <mergeCell ref="B41:I41"/>
  </mergeCells>
  <phoneticPr fontId="0" type="noConversion"/>
  <pageMargins left="1.25" right="0.75" top="0.75" bottom="0.5" header="0.5" footer="0.5"/>
  <pageSetup orientation="portrait" horizontalDpi="300" verticalDpi="300" r:id="rId1"/>
  <headerFooter alignWithMargins="0">
    <oddFooter>&amp;C&amp;1#&amp;"Calibri"&amp;10&amp;K000000Confidential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B1:D58"/>
  <sheetViews>
    <sheetView showGridLines="0" topLeftCell="B7" workbookViewId="0">
      <selection activeCell="C44" sqref="C44"/>
    </sheetView>
  </sheetViews>
  <sheetFormatPr defaultRowHeight="12.75" x14ac:dyDescent="0.2"/>
  <cols>
    <col min="2" max="2" width="4.7109375" customWidth="1"/>
    <col min="3" max="3" width="73.7109375" customWidth="1"/>
    <col min="4" max="4" width="3.7109375" customWidth="1"/>
  </cols>
  <sheetData>
    <row r="1" spans="2:4" ht="15.75" x14ac:dyDescent="0.25">
      <c r="B1" s="820" t="s">
        <v>563</v>
      </c>
      <c r="C1" s="820"/>
      <c r="D1" s="820"/>
    </row>
    <row r="2" spans="2:4" ht="9" customHeight="1" x14ac:dyDescent="0.2">
      <c r="B2" s="819"/>
      <c r="C2" s="819"/>
      <c r="D2" s="819"/>
    </row>
    <row r="3" spans="2:4" x14ac:dyDescent="0.2">
      <c r="B3" s="381"/>
      <c r="C3" s="382"/>
      <c r="D3" s="383"/>
    </row>
    <row r="4" spans="2:4" x14ac:dyDescent="0.2">
      <c r="B4" s="129"/>
      <c r="C4" s="133"/>
      <c r="D4" s="130"/>
    </row>
    <row r="5" spans="2:4" ht="14.25" x14ac:dyDescent="0.2">
      <c r="B5" s="384" t="s">
        <v>510</v>
      </c>
      <c r="C5" s="385" t="s">
        <v>529</v>
      </c>
      <c r="D5" s="387"/>
    </row>
    <row r="6" spans="2:4" ht="14.25" x14ac:dyDescent="0.2">
      <c r="B6" s="136"/>
      <c r="C6" s="388" t="s">
        <v>517</v>
      </c>
      <c r="D6" s="387"/>
    </row>
    <row r="7" spans="2:4" ht="14.25" x14ac:dyDescent="0.2">
      <c r="B7" s="136"/>
      <c r="C7" s="389" t="s">
        <v>518</v>
      </c>
      <c r="D7" s="387"/>
    </row>
    <row r="8" spans="2:4" ht="13.5" customHeight="1" x14ac:dyDescent="0.2">
      <c r="B8" s="136"/>
      <c r="C8" s="386"/>
      <c r="D8" s="387"/>
    </row>
    <row r="9" spans="2:4" ht="14.25" x14ac:dyDescent="0.2">
      <c r="B9" s="384" t="s">
        <v>515</v>
      </c>
      <c r="C9" s="386" t="s">
        <v>511</v>
      </c>
      <c r="D9" s="387"/>
    </row>
    <row r="10" spans="2:4" ht="14.25" x14ac:dyDescent="0.2">
      <c r="B10" s="136"/>
      <c r="C10" s="386"/>
      <c r="D10" s="387"/>
    </row>
    <row r="11" spans="2:4" ht="14.25" x14ac:dyDescent="0.2">
      <c r="B11" s="384" t="s">
        <v>512</v>
      </c>
      <c r="C11" s="385" t="s">
        <v>530</v>
      </c>
      <c r="D11" s="387"/>
    </row>
    <row r="12" spans="2:4" ht="14.25" x14ac:dyDescent="0.2">
      <c r="B12" s="136"/>
      <c r="C12" s="386" t="s">
        <v>513</v>
      </c>
      <c r="D12" s="387"/>
    </row>
    <row r="13" spans="2:4" ht="14.25" x14ac:dyDescent="0.2">
      <c r="B13" s="136"/>
      <c r="C13" s="386" t="s">
        <v>514</v>
      </c>
      <c r="D13" s="387"/>
    </row>
    <row r="14" spans="2:4" ht="14.25" x14ac:dyDescent="0.2">
      <c r="B14" s="136"/>
      <c r="C14" s="386"/>
      <c r="D14" s="387"/>
    </row>
    <row r="15" spans="2:4" ht="14.25" x14ac:dyDescent="0.2">
      <c r="B15" s="384" t="s">
        <v>516</v>
      </c>
      <c r="C15" s="386" t="s">
        <v>519</v>
      </c>
      <c r="D15" s="387"/>
    </row>
    <row r="16" spans="2:4" ht="14.25" x14ac:dyDescent="0.2">
      <c r="B16" s="136"/>
      <c r="C16" s="386" t="s">
        <v>549</v>
      </c>
      <c r="D16" s="387"/>
    </row>
    <row r="17" spans="2:4" ht="14.25" x14ac:dyDescent="0.2">
      <c r="B17" s="136"/>
      <c r="C17" s="386"/>
      <c r="D17" s="387"/>
    </row>
    <row r="18" spans="2:4" ht="14.25" x14ac:dyDescent="0.2">
      <c r="B18" s="384" t="s">
        <v>520</v>
      </c>
      <c r="C18" s="385" t="s">
        <v>537</v>
      </c>
      <c r="D18" s="387"/>
    </row>
    <row r="19" spans="2:4" ht="14.25" x14ac:dyDescent="0.2">
      <c r="B19" s="136"/>
      <c r="C19" s="385" t="s">
        <v>548</v>
      </c>
      <c r="D19" s="387"/>
    </row>
    <row r="20" spans="2:4" ht="14.25" x14ac:dyDescent="0.2">
      <c r="B20" s="136"/>
      <c r="C20" s="602"/>
      <c r="D20" s="387"/>
    </row>
    <row r="21" spans="2:4" ht="14.25" x14ac:dyDescent="0.2">
      <c r="B21" s="384" t="s">
        <v>521</v>
      </c>
      <c r="C21" s="385" t="s">
        <v>539</v>
      </c>
      <c r="D21" s="387"/>
    </row>
    <row r="22" spans="2:4" ht="14.25" x14ac:dyDescent="0.2">
      <c r="B22" s="136"/>
      <c r="C22" s="385" t="s">
        <v>547</v>
      </c>
      <c r="D22" s="387"/>
    </row>
    <row r="23" spans="2:4" ht="14.25" x14ac:dyDescent="0.2">
      <c r="B23" s="136"/>
      <c r="C23" s="385" t="s">
        <v>538</v>
      </c>
      <c r="D23" s="387"/>
    </row>
    <row r="24" spans="2:4" ht="14.25" x14ac:dyDescent="0.2">
      <c r="B24" s="136"/>
      <c r="C24" s="386"/>
      <c r="D24" s="387"/>
    </row>
    <row r="25" spans="2:4" ht="14.25" x14ac:dyDescent="0.2">
      <c r="B25" s="384" t="s">
        <v>522</v>
      </c>
      <c r="C25" s="385" t="s">
        <v>531</v>
      </c>
      <c r="D25" s="387"/>
    </row>
    <row r="26" spans="2:4" ht="14.25" x14ac:dyDescent="0.2">
      <c r="B26" s="136"/>
      <c r="C26" s="386" t="s">
        <v>523</v>
      </c>
      <c r="D26" s="387"/>
    </row>
    <row r="27" spans="2:4" ht="14.25" x14ac:dyDescent="0.2">
      <c r="B27" s="136"/>
      <c r="C27" s="385" t="s">
        <v>532</v>
      </c>
      <c r="D27" s="387"/>
    </row>
    <row r="28" spans="2:4" ht="14.25" x14ac:dyDescent="0.2">
      <c r="B28" s="136"/>
      <c r="C28" s="385" t="s">
        <v>536</v>
      </c>
      <c r="D28" s="387"/>
    </row>
    <row r="29" spans="2:4" ht="14.25" x14ac:dyDescent="0.2">
      <c r="B29" s="136"/>
      <c r="C29" s="385" t="s">
        <v>533</v>
      </c>
      <c r="D29" s="387"/>
    </row>
    <row r="30" spans="2:4" ht="14.25" x14ac:dyDescent="0.2">
      <c r="B30" s="136"/>
      <c r="C30" s="386"/>
      <c r="D30" s="387"/>
    </row>
    <row r="31" spans="2:4" ht="14.25" x14ac:dyDescent="0.2">
      <c r="B31" s="384" t="s">
        <v>524</v>
      </c>
      <c r="C31" s="385" t="s">
        <v>534</v>
      </c>
      <c r="D31" s="387"/>
    </row>
    <row r="32" spans="2:4" ht="14.25" x14ac:dyDescent="0.2">
      <c r="B32" s="136"/>
      <c r="C32" s="385" t="s">
        <v>535</v>
      </c>
      <c r="D32" s="387"/>
    </row>
    <row r="33" spans="2:4" ht="14.25" x14ac:dyDescent="0.2">
      <c r="B33" s="136"/>
      <c r="C33" s="386"/>
      <c r="D33" s="387"/>
    </row>
    <row r="34" spans="2:4" ht="14.25" x14ac:dyDescent="0.2">
      <c r="B34" s="136"/>
      <c r="C34" s="386"/>
      <c r="D34" s="387"/>
    </row>
    <row r="35" spans="2:4" ht="14.25" x14ac:dyDescent="0.2">
      <c r="B35" s="136"/>
      <c r="C35" s="385" t="s">
        <v>574</v>
      </c>
      <c r="D35" s="387"/>
    </row>
    <row r="36" spans="2:4" ht="14.25" x14ac:dyDescent="0.2">
      <c r="B36" s="136"/>
      <c r="C36" s="385" t="s">
        <v>579</v>
      </c>
      <c r="D36" s="387"/>
    </row>
    <row r="37" spans="2:4" ht="14.25" x14ac:dyDescent="0.2">
      <c r="B37" s="136"/>
      <c r="C37" s="385" t="s">
        <v>525</v>
      </c>
      <c r="D37" s="387"/>
    </row>
    <row r="38" spans="2:4" ht="14.25" x14ac:dyDescent="0.2">
      <c r="B38" s="136"/>
      <c r="C38" s="385" t="s">
        <v>526</v>
      </c>
      <c r="D38" s="387"/>
    </row>
    <row r="39" spans="2:4" ht="14.25" x14ac:dyDescent="0.2">
      <c r="B39" s="136"/>
      <c r="C39" s="385" t="s">
        <v>528</v>
      </c>
      <c r="D39" s="387"/>
    </row>
    <row r="40" spans="2:4" ht="14.25" x14ac:dyDescent="0.2">
      <c r="B40" s="136"/>
      <c r="C40" s="385" t="s">
        <v>527</v>
      </c>
      <c r="D40" s="387"/>
    </row>
    <row r="41" spans="2:4" ht="14.25" x14ac:dyDescent="0.2">
      <c r="B41" s="136"/>
      <c r="C41" s="745" t="s">
        <v>580</v>
      </c>
      <c r="D41" s="387"/>
    </row>
    <row r="42" spans="2:4" ht="14.25" x14ac:dyDescent="0.2">
      <c r="B42" s="129"/>
      <c r="C42" s="386"/>
      <c r="D42" s="387"/>
    </row>
    <row r="43" spans="2:4" ht="14.25" x14ac:dyDescent="0.2">
      <c r="B43" s="129"/>
      <c r="C43" s="386"/>
      <c r="D43" s="387"/>
    </row>
    <row r="44" spans="2:4" ht="14.25" x14ac:dyDescent="0.2">
      <c r="B44" s="131"/>
      <c r="C44" s="2"/>
      <c r="D44" s="98"/>
    </row>
    <row r="45" spans="2:4" ht="14.25" x14ac:dyDescent="0.2">
      <c r="C45" s="3"/>
      <c r="D45" s="3"/>
    </row>
    <row r="46" spans="2:4" ht="14.25" x14ac:dyDescent="0.2">
      <c r="C46" s="3"/>
      <c r="D46" s="3"/>
    </row>
    <row r="47" spans="2:4" ht="14.25" x14ac:dyDescent="0.2">
      <c r="C47" s="3"/>
      <c r="D47" s="3"/>
    </row>
    <row r="50" spans="3:4" ht="14.25" x14ac:dyDescent="0.2">
      <c r="C50" s="3"/>
      <c r="D50" s="3"/>
    </row>
    <row r="51" spans="3:4" ht="14.25" x14ac:dyDescent="0.2">
      <c r="C51" s="3"/>
      <c r="D51" s="3"/>
    </row>
    <row r="52" spans="3:4" ht="14.25" x14ac:dyDescent="0.2">
      <c r="C52" s="3"/>
      <c r="D52" s="3"/>
    </row>
    <row r="53" spans="3:4" ht="14.25" x14ac:dyDescent="0.2">
      <c r="C53" s="3"/>
      <c r="D53" s="3"/>
    </row>
    <row r="54" spans="3:4" ht="14.25" x14ac:dyDescent="0.2">
      <c r="C54" s="3"/>
      <c r="D54" s="3"/>
    </row>
    <row r="55" spans="3:4" ht="14.25" x14ac:dyDescent="0.2">
      <c r="C55" s="3"/>
      <c r="D55" s="3"/>
    </row>
    <row r="56" spans="3:4" ht="14.25" x14ac:dyDescent="0.2">
      <c r="C56" s="3"/>
      <c r="D56" s="3"/>
    </row>
    <row r="57" spans="3:4" ht="14.25" x14ac:dyDescent="0.2">
      <c r="C57" s="3"/>
      <c r="D57" s="3"/>
    </row>
    <row r="58" spans="3:4" ht="14.25" x14ac:dyDescent="0.2">
      <c r="C58" s="3"/>
      <c r="D58" s="3"/>
    </row>
  </sheetData>
  <mergeCells count="2">
    <mergeCell ref="B2:D2"/>
    <mergeCell ref="B1:D1"/>
  </mergeCells>
  <phoneticPr fontId="0" type="noConversion"/>
  <hyperlinks>
    <hyperlink ref="C41" r:id="rId1" display="accounting@scc.virginia.gov" xr:uid="{00000000-0004-0000-1600-000000000000}"/>
  </hyperlinks>
  <pageMargins left="0.5" right="0.5" top="0.75" bottom="1" header="0.5" footer="0.5"/>
  <pageSetup orientation="portrait" horizontalDpi="300" verticalDpi="300" r:id="rId2"/>
  <headerFooter alignWithMargins="0">
    <oddFooter>&amp;C&amp;1#&amp;"Calibri"&amp;10&amp;K000000Confidential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R51"/>
  <sheetViews>
    <sheetView showGridLines="0" topLeftCell="A16" workbookViewId="0">
      <selection activeCell="E10" sqref="E10"/>
    </sheetView>
  </sheetViews>
  <sheetFormatPr defaultRowHeight="12.75" x14ac:dyDescent="0.2"/>
  <cols>
    <col min="1" max="1" width="16.7109375" customWidth="1"/>
    <col min="2" max="2" width="8.28515625" customWidth="1"/>
    <col min="3" max="3" width="5.42578125" customWidth="1"/>
    <col min="4" max="4" width="0.85546875" customWidth="1"/>
    <col min="5" max="5" width="14.28515625" customWidth="1"/>
    <col min="6" max="7" width="0.85546875" customWidth="1"/>
    <col min="8" max="8" width="14.28515625" customWidth="1"/>
    <col min="9" max="10" width="0.85546875" customWidth="1"/>
    <col min="11" max="11" width="14.28515625" customWidth="1"/>
    <col min="12" max="13" width="0.85546875" customWidth="1"/>
    <col min="14" max="14" width="14.28515625" customWidth="1"/>
    <col min="15" max="15" width="0.85546875" customWidth="1"/>
    <col min="18" max="18" width="9.7109375" bestFit="1" customWidth="1"/>
  </cols>
  <sheetData>
    <row r="1" spans="1:15" ht="15" x14ac:dyDescent="0.25">
      <c r="A1" s="1" t="s">
        <v>0</v>
      </c>
      <c r="B1" s="2" t="str">
        <f>'Report of (F-2)'!C3</f>
        <v/>
      </c>
      <c r="C1" s="2"/>
      <c r="D1" s="2"/>
      <c r="E1" s="2"/>
      <c r="F1" s="2"/>
      <c r="G1" s="2"/>
      <c r="H1" s="137"/>
      <c r="I1" s="3"/>
      <c r="J1" s="3"/>
      <c r="K1" s="100"/>
      <c r="L1" s="140"/>
      <c r="M1" s="99" t="s">
        <v>76</v>
      </c>
      <c r="N1" s="8"/>
      <c r="O1" s="9"/>
    </row>
    <row r="2" spans="1:15" ht="15" customHeight="1" x14ac:dyDescent="0.2">
      <c r="A2" s="4"/>
      <c r="B2" s="4"/>
      <c r="C2" s="4"/>
      <c r="D2" s="3"/>
      <c r="E2" s="3"/>
      <c r="F2" s="3"/>
      <c r="G2" s="3"/>
      <c r="H2" s="3"/>
      <c r="I2" s="3"/>
      <c r="J2" s="3"/>
      <c r="K2" s="757" t="str">
        <f>'Inside Cover'!B41</f>
        <v xml:space="preserve">December 31, </v>
      </c>
      <c r="L2" s="758"/>
      <c r="M2" s="758"/>
      <c r="N2" s="758"/>
      <c r="O2" s="98"/>
    </row>
    <row r="3" spans="1:15" ht="15" x14ac:dyDescent="0.25">
      <c r="A3" s="759" t="s">
        <v>131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</row>
    <row r="4" spans="1:15" ht="14.25" x14ac:dyDescent="0.2">
      <c r="A4" s="4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 x14ac:dyDescent="0.2">
      <c r="A5" s="7"/>
      <c r="B5" s="12"/>
      <c r="C5" s="25" t="s">
        <v>132</v>
      </c>
      <c r="D5" s="10"/>
      <c r="E5" s="8"/>
      <c r="F5" s="9"/>
      <c r="G5" s="10"/>
      <c r="H5" s="8"/>
      <c r="I5" s="9"/>
      <c r="J5" s="10"/>
      <c r="K5" s="8"/>
      <c r="L5" s="9"/>
      <c r="M5" s="10"/>
      <c r="N5" s="8"/>
      <c r="O5" s="9"/>
    </row>
    <row r="6" spans="1:15" x14ac:dyDescent="0.2">
      <c r="A6" s="14"/>
      <c r="B6" s="19"/>
      <c r="C6" s="14" t="s">
        <v>89</v>
      </c>
      <c r="D6" s="14"/>
      <c r="E6" s="18"/>
      <c r="F6" s="19"/>
      <c r="G6" s="14"/>
      <c r="H6" s="18"/>
      <c r="I6" s="19"/>
      <c r="J6" s="14"/>
      <c r="K6" s="18"/>
      <c r="L6" s="19"/>
      <c r="M6" s="14"/>
      <c r="N6" s="18" t="s">
        <v>134</v>
      </c>
      <c r="O6" s="19"/>
    </row>
    <row r="7" spans="1:15" x14ac:dyDescent="0.2">
      <c r="A7" s="143" t="s">
        <v>160</v>
      </c>
      <c r="B7" s="23"/>
      <c r="C7" s="21" t="s">
        <v>13</v>
      </c>
      <c r="D7" s="21"/>
      <c r="E7" s="22" t="s">
        <v>77</v>
      </c>
      <c r="F7" s="23"/>
      <c r="G7" s="21"/>
      <c r="H7" s="22" t="s">
        <v>78</v>
      </c>
      <c r="I7" s="23"/>
      <c r="J7" s="21"/>
      <c r="K7" s="22" t="s">
        <v>133</v>
      </c>
      <c r="L7" s="23"/>
      <c r="M7" s="21"/>
      <c r="N7" s="22" t="s">
        <v>135</v>
      </c>
      <c r="O7" s="23"/>
    </row>
    <row r="8" spans="1:15" x14ac:dyDescent="0.2">
      <c r="A8" s="25"/>
      <c r="B8" s="27"/>
      <c r="C8" s="25"/>
      <c r="D8" s="28"/>
      <c r="E8" s="29"/>
      <c r="F8" s="30"/>
      <c r="G8" s="28"/>
      <c r="H8" s="29"/>
      <c r="I8" s="30"/>
      <c r="J8" s="28"/>
      <c r="K8" s="29"/>
      <c r="L8" s="30"/>
      <c r="M8" s="28"/>
      <c r="N8" s="29"/>
      <c r="O8" s="30"/>
    </row>
    <row r="9" spans="1:15" x14ac:dyDescent="0.2">
      <c r="A9" s="31" t="s">
        <v>142</v>
      </c>
      <c r="B9" s="144"/>
      <c r="C9" s="31"/>
      <c r="D9" s="17"/>
      <c r="E9" s="49"/>
      <c r="F9" s="33"/>
      <c r="G9" s="15"/>
      <c r="H9" s="49"/>
      <c r="I9" s="33"/>
      <c r="J9" s="15"/>
      <c r="K9" s="49"/>
      <c r="L9" s="33"/>
      <c r="M9" s="15"/>
      <c r="N9" s="49"/>
      <c r="O9" s="33"/>
    </row>
    <row r="10" spans="1:15" x14ac:dyDescent="0.2">
      <c r="A10" s="31" t="s">
        <v>136</v>
      </c>
      <c r="B10" s="144"/>
      <c r="C10" s="31"/>
      <c r="D10" s="17"/>
      <c r="E10" s="407">
        <v>0</v>
      </c>
      <c r="F10" s="408"/>
      <c r="G10" s="409"/>
      <c r="H10" s="407">
        <v>0</v>
      </c>
      <c r="I10" s="408"/>
      <c r="J10" s="409"/>
      <c r="K10" s="407">
        <v>0</v>
      </c>
      <c r="L10" s="33"/>
      <c r="M10" s="17"/>
      <c r="N10" s="32">
        <f t="shared" ref="N10:N15" si="0">SUM(E10:K10)</f>
        <v>0</v>
      </c>
      <c r="O10" s="16"/>
    </row>
    <row r="11" spans="1:15" x14ac:dyDescent="0.2">
      <c r="A11" s="31" t="s">
        <v>137</v>
      </c>
      <c r="B11" s="144"/>
      <c r="C11" s="31"/>
      <c r="D11" s="17"/>
      <c r="E11" s="410"/>
      <c r="F11" s="411"/>
      <c r="G11" s="412"/>
      <c r="H11" s="410"/>
      <c r="I11" s="411"/>
      <c r="J11" s="412"/>
      <c r="K11" s="410"/>
      <c r="L11" s="35"/>
      <c r="M11" s="36"/>
      <c r="N11" s="34">
        <f t="shared" si="0"/>
        <v>0</v>
      </c>
      <c r="O11" s="16"/>
    </row>
    <row r="12" spans="1:15" x14ac:dyDescent="0.2">
      <c r="A12" s="31" t="s">
        <v>138</v>
      </c>
      <c r="B12" s="144"/>
      <c r="C12" s="31"/>
      <c r="D12" s="17"/>
      <c r="E12" s="410"/>
      <c r="F12" s="411"/>
      <c r="G12" s="412"/>
      <c r="H12" s="410"/>
      <c r="I12" s="411"/>
      <c r="J12" s="412"/>
      <c r="K12" s="410"/>
      <c r="L12" s="35"/>
      <c r="M12" s="36"/>
      <c r="N12" s="34">
        <f t="shared" si="0"/>
        <v>0</v>
      </c>
      <c r="O12" s="16"/>
    </row>
    <row r="13" spans="1:15" x14ac:dyDescent="0.2">
      <c r="A13" s="31" t="s">
        <v>139</v>
      </c>
      <c r="B13" s="144"/>
      <c r="C13" s="31"/>
      <c r="D13" s="17"/>
      <c r="E13" s="410"/>
      <c r="F13" s="411"/>
      <c r="G13" s="412"/>
      <c r="H13" s="410"/>
      <c r="I13" s="411"/>
      <c r="J13" s="412"/>
      <c r="K13" s="413"/>
      <c r="L13" s="35"/>
      <c r="M13" s="36"/>
      <c r="N13" s="34">
        <f t="shared" si="0"/>
        <v>0</v>
      </c>
      <c r="O13" s="16"/>
    </row>
    <row r="14" spans="1:15" x14ac:dyDescent="0.2">
      <c r="A14" s="31" t="s">
        <v>140</v>
      </c>
      <c r="B14" s="144"/>
      <c r="C14" s="31"/>
      <c r="D14" s="17"/>
      <c r="E14" s="410"/>
      <c r="F14" s="411"/>
      <c r="G14" s="412"/>
      <c r="H14" s="410"/>
      <c r="I14" s="411"/>
      <c r="J14" s="412"/>
      <c r="K14" s="410"/>
      <c r="L14" s="35"/>
      <c r="M14" s="36"/>
      <c r="N14" s="34">
        <f t="shared" si="0"/>
        <v>0</v>
      </c>
      <c r="O14" s="16"/>
    </row>
    <row r="15" spans="1:15" x14ac:dyDescent="0.2">
      <c r="A15" s="31" t="s">
        <v>141</v>
      </c>
      <c r="B15" s="645"/>
      <c r="C15" s="31"/>
      <c r="D15" s="17"/>
      <c r="E15" s="410"/>
      <c r="F15" s="411"/>
      <c r="G15" s="412"/>
      <c r="H15" s="410"/>
      <c r="I15" s="411"/>
      <c r="J15" s="412"/>
      <c r="K15" s="410"/>
      <c r="L15" s="35"/>
      <c r="M15" s="36"/>
      <c r="N15" s="34">
        <f t="shared" si="0"/>
        <v>0</v>
      </c>
      <c r="O15" s="16"/>
    </row>
    <row r="16" spans="1:15" ht="12.75" customHeight="1" x14ac:dyDescent="0.2">
      <c r="A16" s="644"/>
      <c r="B16" s="729"/>
      <c r="C16" s="646"/>
      <c r="D16" s="17"/>
      <c r="E16" s="410"/>
      <c r="F16" s="35"/>
      <c r="G16" s="36"/>
      <c r="H16" s="410"/>
      <c r="I16" s="35"/>
      <c r="J16" s="36"/>
      <c r="K16" s="410"/>
      <c r="L16" s="35"/>
      <c r="M16" s="36"/>
      <c r="N16" s="730">
        <f>SUM(E16:K16)</f>
        <v>0</v>
      </c>
      <c r="O16" s="16"/>
    </row>
    <row r="17" spans="1:18" ht="12.75" customHeight="1" x14ac:dyDescent="0.2">
      <c r="A17" s="31" t="s">
        <v>554</v>
      </c>
      <c r="B17" s="144"/>
      <c r="C17" s="31"/>
      <c r="D17" s="17"/>
      <c r="E17" s="201">
        <f>SUM(E9:E16)</f>
        <v>0</v>
      </c>
      <c r="F17" s="35"/>
      <c r="G17" s="36"/>
      <c r="H17" s="201">
        <f>SUM(H9:H16)</f>
        <v>0</v>
      </c>
      <c r="I17" s="35"/>
      <c r="J17" s="36"/>
      <c r="K17" s="201">
        <f>SUM(K9:K16)</f>
        <v>0</v>
      </c>
      <c r="L17" s="35"/>
      <c r="M17" s="36"/>
      <c r="N17" s="201">
        <f>SUM(N9:N16)</f>
        <v>0</v>
      </c>
      <c r="O17" s="16"/>
      <c r="Q17" s="367"/>
      <c r="R17" s="367"/>
    </row>
    <row r="18" spans="1:18" ht="12.75" customHeight="1" x14ac:dyDescent="0.2">
      <c r="A18" s="31"/>
      <c r="B18" s="144"/>
      <c r="C18" s="14" t="s">
        <v>157</v>
      </c>
      <c r="D18" s="17"/>
      <c r="E18" s="37"/>
      <c r="F18" s="35"/>
      <c r="G18" s="36"/>
      <c r="H18" s="37"/>
      <c r="I18" s="35"/>
      <c r="J18" s="36"/>
      <c r="K18" s="37"/>
      <c r="L18" s="35"/>
      <c r="M18" s="36"/>
      <c r="N18" s="37"/>
      <c r="O18" s="16"/>
    </row>
    <row r="19" spans="1:18" ht="12.75" customHeight="1" x14ac:dyDescent="0.2">
      <c r="A19" s="31" t="s">
        <v>143</v>
      </c>
      <c r="B19" s="144"/>
      <c r="C19" s="14" t="s">
        <v>158</v>
      </c>
      <c r="D19" s="17"/>
      <c r="E19" s="201">
        <f>'Wtr Oper &amp; Mntn (W-3)'!O25</f>
        <v>0</v>
      </c>
      <c r="F19" s="35"/>
      <c r="G19" s="36"/>
      <c r="H19" s="201">
        <f>'Swr Oper &amp; Mntn (S-3)'!O26</f>
        <v>0</v>
      </c>
      <c r="I19" s="35"/>
      <c r="J19" s="36"/>
      <c r="K19" s="414">
        <v>0</v>
      </c>
      <c r="L19" s="35"/>
      <c r="M19" s="36"/>
      <c r="N19" s="201">
        <f t="shared" ref="N19:N31" si="1">SUM(E19:K19)</f>
        <v>0</v>
      </c>
      <c r="O19" s="16"/>
    </row>
    <row r="20" spans="1:18" ht="12.75" customHeight="1" x14ac:dyDescent="0.2">
      <c r="A20" s="31"/>
      <c r="B20" s="144"/>
      <c r="C20" s="31"/>
      <c r="D20" s="17"/>
      <c r="E20" s="37"/>
      <c r="F20" s="35"/>
      <c r="G20" s="36"/>
      <c r="H20" s="37"/>
      <c r="I20" s="35"/>
      <c r="J20" s="36"/>
      <c r="K20" s="413"/>
      <c r="L20" s="35"/>
      <c r="M20" s="36"/>
      <c r="N20" s="37"/>
      <c r="O20" s="16"/>
    </row>
    <row r="21" spans="1:18" ht="12.75" customHeight="1" x14ac:dyDescent="0.2">
      <c r="A21" s="31" t="s">
        <v>144</v>
      </c>
      <c r="B21" s="144"/>
      <c r="C21" s="14" t="s">
        <v>79</v>
      </c>
      <c r="D21" s="17"/>
      <c r="E21" s="141">
        <f>'Net Util Plnt (F-5)'!D34</f>
        <v>0</v>
      </c>
      <c r="F21" s="35"/>
      <c r="G21" s="36"/>
      <c r="H21" s="141">
        <f>'Net Util Plnt (F-5)'!G34</f>
        <v>0</v>
      </c>
      <c r="I21" s="35"/>
      <c r="J21" s="36"/>
      <c r="K21" s="415"/>
      <c r="L21" s="35"/>
      <c r="M21" s="36"/>
      <c r="N21" s="38">
        <f t="shared" si="1"/>
        <v>0</v>
      </c>
      <c r="O21" s="16"/>
    </row>
    <row r="22" spans="1:18" ht="12.75" customHeight="1" x14ac:dyDescent="0.2">
      <c r="A22" s="31"/>
      <c r="B22" s="144"/>
      <c r="C22" s="31"/>
      <c r="D22" s="17"/>
      <c r="E22" s="37"/>
      <c r="F22" s="35"/>
      <c r="G22" s="36"/>
      <c r="H22" s="37"/>
      <c r="I22" s="35"/>
      <c r="J22" s="36"/>
      <c r="K22" s="37"/>
      <c r="L22" s="35"/>
      <c r="M22" s="36"/>
      <c r="N22" s="37"/>
      <c r="O22" s="16"/>
    </row>
    <row r="23" spans="1:18" ht="12.75" customHeight="1" x14ac:dyDescent="0.2">
      <c r="A23" s="31" t="s">
        <v>145</v>
      </c>
      <c r="B23" s="144"/>
      <c r="C23" s="31"/>
      <c r="D23" s="17"/>
      <c r="E23" s="416"/>
      <c r="F23" s="411"/>
      <c r="G23" s="412"/>
      <c r="H23" s="416"/>
      <c r="I23" s="411"/>
      <c r="J23" s="412"/>
      <c r="K23" s="416"/>
      <c r="L23" s="35"/>
      <c r="M23" s="36"/>
      <c r="N23" s="38">
        <f t="shared" si="1"/>
        <v>0</v>
      </c>
      <c r="O23" s="16"/>
    </row>
    <row r="24" spans="1:18" x14ac:dyDescent="0.2">
      <c r="A24" s="31"/>
      <c r="B24" s="144"/>
      <c r="C24" s="31"/>
      <c r="D24" s="17"/>
      <c r="E24" s="37"/>
      <c r="F24" s="35"/>
      <c r="G24" s="36"/>
      <c r="H24" s="37"/>
      <c r="I24" s="35"/>
      <c r="J24" s="36"/>
      <c r="K24" s="37"/>
      <c r="L24" s="35"/>
      <c r="M24" s="36"/>
      <c r="N24" s="37"/>
      <c r="O24" s="16"/>
    </row>
    <row r="25" spans="1:18" x14ac:dyDescent="0.2">
      <c r="A25" s="31" t="s">
        <v>146</v>
      </c>
      <c r="B25" s="144"/>
      <c r="C25" s="14" t="s">
        <v>159</v>
      </c>
      <c r="D25" s="17"/>
      <c r="E25" s="38">
        <f>'Accr Taxes (F-7)'!D11+'Accr Taxes (F-7)'!D12+'Accr Taxes (F-7)'!D15+'Accr Taxes (F-7)'!D16+'Accr Taxes (F-7)'!D17+'Accr Taxes (F-7)'!D18</f>
        <v>0</v>
      </c>
      <c r="F25" s="35"/>
      <c r="G25" s="36"/>
      <c r="H25" s="38">
        <f>'Accr Taxes (F-7)'!G11+'Accr Taxes (F-7)'!G12+'Accr Taxes (F-7)'!G15+'Accr Taxes (F-7)'!G16+'Accr Taxes (F-7)'!G17+'Accr Taxes (F-7)'!G18</f>
        <v>0</v>
      </c>
      <c r="I25" s="35"/>
      <c r="J25" s="36"/>
      <c r="K25" s="416"/>
      <c r="L25" s="35"/>
      <c r="M25" s="36"/>
      <c r="N25" s="38">
        <f t="shared" si="1"/>
        <v>0</v>
      </c>
      <c r="O25" s="16"/>
    </row>
    <row r="26" spans="1:18" x14ac:dyDescent="0.2">
      <c r="A26" s="31"/>
      <c r="B26" s="144"/>
      <c r="C26" s="31"/>
      <c r="D26" s="17"/>
      <c r="E26" s="37"/>
      <c r="F26" s="35"/>
      <c r="G26" s="36"/>
      <c r="H26" s="37"/>
      <c r="I26" s="35"/>
      <c r="J26" s="36"/>
      <c r="K26" s="413"/>
      <c r="L26" s="35"/>
      <c r="M26" s="36"/>
      <c r="N26" s="37"/>
      <c r="O26" s="16"/>
    </row>
    <row r="27" spans="1:18" x14ac:dyDescent="0.2">
      <c r="A27" s="31" t="s">
        <v>147</v>
      </c>
      <c r="B27" s="144"/>
      <c r="C27" s="14" t="s">
        <v>159</v>
      </c>
      <c r="D27" s="17"/>
      <c r="E27" s="38">
        <f>'Accr Taxes (F-7)'!D13+'Accr Taxes (F-7)'!D14</f>
        <v>0</v>
      </c>
      <c r="F27" s="35"/>
      <c r="G27" s="36"/>
      <c r="H27" s="38">
        <f>'Accr Taxes (F-7)'!G13+'Accr Taxes (F-7)'!G14</f>
        <v>0</v>
      </c>
      <c r="I27" s="35"/>
      <c r="J27" s="36"/>
      <c r="K27" s="416"/>
      <c r="L27" s="35"/>
      <c r="M27" s="36"/>
      <c r="N27" s="38">
        <f t="shared" si="1"/>
        <v>0</v>
      </c>
      <c r="O27" s="16"/>
    </row>
    <row r="28" spans="1:18" x14ac:dyDescent="0.2">
      <c r="A28" s="31"/>
      <c r="B28" s="144"/>
      <c r="C28" s="31"/>
      <c r="D28" s="17"/>
      <c r="E28" s="37"/>
      <c r="F28" s="35"/>
      <c r="G28" s="36"/>
      <c r="H28" s="37"/>
      <c r="I28" s="35"/>
      <c r="J28" s="36"/>
      <c r="K28" s="37"/>
      <c r="L28" s="35"/>
      <c r="M28" s="36"/>
      <c r="N28" s="37"/>
      <c r="O28" s="16"/>
    </row>
    <row r="29" spans="1:18" x14ac:dyDescent="0.2">
      <c r="A29" s="31" t="s">
        <v>148</v>
      </c>
      <c r="B29" s="144"/>
      <c r="C29" s="31"/>
      <c r="D29" s="17"/>
      <c r="E29" s="201">
        <f>E19+E21+E23+E25+E27</f>
        <v>0</v>
      </c>
      <c r="F29" s="35"/>
      <c r="G29" s="36"/>
      <c r="H29" s="201">
        <f>H19+H21+H23+H25+H27</f>
        <v>0</v>
      </c>
      <c r="I29" s="35"/>
      <c r="J29" s="36"/>
      <c r="K29" s="201">
        <f>K19+K21+K23+K25+K27</f>
        <v>0</v>
      </c>
      <c r="L29" s="35"/>
      <c r="M29" s="36"/>
      <c r="N29" s="201">
        <f t="shared" si="1"/>
        <v>0</v>
      </c>
      <c r="O29" s="16"/>
    </row>
    <row r="30" spans="1:18" x14ac:dyDescent="0.2">
      <c r="A30" s="31"/>
      <c r="B30" s="144"/>
      <c r="C30" s="31"/>
      <c r="D30" s="17"/>
      <c r="E30" s="37"/>
      <c r="F30" s="35"/>
      <c r="G30" s="36"/>
      <c r="H30" s="37"/>
      <c r="I30" s="35"/>
      <c r="J30" s="36"/>
      <c r="K30" s="37"/>
      <c r="L30" s="35"/>
      <c r="M30" s="36"/>
      <c r="N30" s="37"/>
      <c r="O30" s="16"/>
    </row>
    <row r="31" spans="1:18" x14ac:dyDescent="0.2">
      <c r="A31" s="31" t="s">
        <v>149</v>
      </c>
      <c r="B31" s="144"/>
      <c r="C31" s="31"/>
      <c r="D31" s="17"/>
      <c r="E31" s="201">
        <f>E17-E29</f>
        <v>0</v>
      </c>
      <c r="F31" s="35"/>
      <c r="G31" s="36"/>
      <c r="H31" s="201">
        <f>H17-H29</f>
        <v>0</v>
      </c>
      <c r="I31" s="35"/>
      <c r="J31" s="36"/>
      <c r="K31" s="201">
        <f>K17-K29</f>
        <v>0</v>
      </c>
      <c r="L31" s="35"/>
      <c r="M31" s="36"/>
      <c r="N31" s="201">
        <f t="shared" si="1"/>
        <v>0</v>
      </c>
      <c r="O31" s="16"/>
    </row>
    <row r="32" spans="1:18" x14ac:dyDescent="0.2">
      <c r="A32" s="31"/>
      <c r="B32" s="144"/>
      <c r="C32" s="31"/>
      <c r="D32" s="17"/>
      <c r="E32" s="37"/>
      <c r="F32" s="35"/>
      <c r="G32" s="36"/>
      <c r="H32" s="37"/>
      <c r="I32" s="35"/>
      <c r="J32" s="36"/>
      <c r="K32" s="37"/>
      <c r="L32" s="35"/>
      <c r="M32" s="36"/>
      <c r="N32" s="37"/>
      <c r="O32" s="16"/>
    </row>
    <row r="33" spans="1:15" x14ac:dyDescent="0.2">
      <c r="A33" s="31" t="s">
        <v>150</v>
      </c>
      <c r="B33" s="144"/>
      <c r="C33" s="31"/>
      <c r="D33" s="17"/>
      <c r="E33" s="141"/>
      <c r="F33" s="35"/>
      <c r="G33" s="36"/>
      <c r="H33" s="141"/>
      <c r="I33" s="35"/>
      <c r="J33" s="36"/>
      <c r="K33" s="141"/>
      <c r="L33" s="35"/>
      <c r="M33" s="36"/>
      <c r="N33" s="141"/>
      <c r="O33" s="16"/>
    </row>
    <row r="34" spans="1:15" x14ac:dyDescent="0.2">
      <c r="A34" s="31" t="s">
        <v>151</v>
      </c>
      <c r="B34" s="144"/>
      <c r="C34" s="31"/>
      <c r="D34" s="17"/>
      <c r="E34" s="414">
        <v>0</v>
      </c>
      <c r="F34" s="417"/>
      <c r="G34" s="418"/>
      <c r="H34" s="414">
        <v>0</v>
      </c>
      <c r="I34" s="417"/>
      <c r="J34" s="418"/>
      <c r="K34" s="414">
        <v>0</v>
      </c>
      <c r="L34" s="46"/>
      <c r="M34" s="47"/>
      <c r="N34" s="201">
        <f>SUM(E34:K34)</f>
        <v>0</v>
      </c>
      <c r="O34" s="16"/>
    </row>
    <row r="35" spans="1:15" ht="15" x14ac:dyDescent="0.35">
      <c r="A35" s="644"/>
      <c r="B35" s="729"/>
      <c r="C35" s="31"/>
      <c r="D35" s="17"/>
      <c r="E35" s="410"/>
      <c r="F35" s="420"/>
      <c r="G35" s="409"/>
      <c r="H35" s="410"/>
      <c r="I35" s="420"/>
      <c r="J35" s="409"/>
      <c r="K35" s="410"/>
      <c r="L35" s="16"/>
      <c r="M35" s="17"/>
      <c r="N35" s="34">
        <f>SUM(E35:K35)</f>
        <v>0</v>
      </c>
      <c r="O35" s="40"/>
    </row>
    <row r="36" spans="1:15" x14ac:dyDescent="0.2">
      <c r="A36" s="644"/>
      <c r="B36" s="740"/>
      <c r="C36" s="31"/>
      <c r="D36" s="17"/>
      <c r="E36" s="410"/>
      <c r="F36" s="420"/>
      <c r="G36" s="409"/>
      <c r="H36" s="410"/>
      <c r="I36" s="420"/>
      <c r="J36" s="409"/>
      <c r="K36" s="410"/>
      <c r="L36" s="16"/>
      <c r="M36" s="17"/>
      <c r="N36" s="34">
        <f>SUM(E36:K36)</f>
        <v>0</v>
      </c>
      <c r="O36" s="16"/>
    </row>
    <row r="37" spans="1:15" ht="15" x14ac:dyDescent="0.35">
      <c r="A37" s="646"/>
      <c r="B37" s="645"/>
      <c r="C37" s="31"/>
      <c r="D37" s="17"/>
      <c r="E37" s="413"/>
      <c r="F37" s="411"/>
      <c r="G37" s="412"/>
      <c r="H37" s="413"/>
      <c r="I37" s="411"/>
      <c r="J37" s="412"/>
      <c r="K37" s="413"/>
      <c r="L37" s="35"/>
      <c r="M37" s="36"/>
      <c r="N37" s="37"/>
      <c r="O37" s="42"/>
    </row>
    <row r="38" spans="1:15" ht="15" x14ac:dyDescent="0.35">
      <c r="A38" s="31" t="s">
        <v>152</v>
      </c>
      <c r="B38" s="144"/>
      <c r="C38" s="31"/>
      <c r="D38" s="17"/>
      <c r="E38" s="421"/>
      <c r="F38" s="420"/>
      <c r="G38" s="409"/>
      <c r="H38" s="421"/>
      <c r="I38" s="420"/>
      <c r="J38" s="409"/>
      <c r="K38" s="421"/>
      <c r="L38" s="16"/>
      <c r="M38" s="17"/>
      <c r="N38" s="15"/>
      <c r="O38" s="42"/>
    </row>
    <row r="39" spans="1:15" ht="15" x14ac:dyDescent="0.35">
      <c r="A39" s="31" t="s">
        <v>153</v>
      </c>
      <c r="B39" s="144"/>
      <c r="C39" s="31"/>
      <c r="D39" s="17"/>
      <c r="E39" s="422"/>
      <c r="F39" s="408"/>
      <c r="G39" s="409"/>
      <c r="H39" s="422"/>
      <c r="I39" s="408"/>
      <c r="J39" s="409"/>
      <c r="K39" s="422"/>
      <c r="L39" s="33"/>
      <c r="M39" s="17"/>
      <c r="N39" s="49"/>
      <c r="O39" s="42"/>
    </row>
    <row r="40" spans="1:15" ht="15" x14ac:dyDescent="0.35">
      <c r="A40" s="31" t="s">
        <v>154</v>
      </c>
      <c r="B40" s="144"/>
      <c r="C40" s="31"/>
      <c r="D40" s="17"/>
      <c r="E40" s="414">
        <v>0</v>
      </c>
      <c r="F40" s="411"/>
      <c r="G40" s="412"/>
      <c r="H40" s="414">
        <v>0</v>
      </c>
      <c r="I40" s="411"/>
      <c r="J40" s="412"/>
      <c r="K40" s="414">
        <v>0</v>
      </c>
      <c r="L40" s="35"/>
      <c r="M40" s="36"/>
      <c r="N40" s="201">
        <f>SUM(E40:K40)</f>
        <v>0</v>
      </c>
      <c r="O40" s="42"/>
    </row>
    <row r="41" spans="1:15" ht="15" x14ac:dyDescent="0.35">
      <c r="A41" s="31" t="s">
        <v>155</v>
      </c>
      <c r="B41" s="144"/>
      <c r="C41" s="31"/>
      <c r="D41" s="17"/>
      <c r="E41" s="410"/>
      <c r="F41" s="417"/>
      <c r="G41" s="418"/>
      <c r="H41" s="410"/>
      <c r="I41" s="417"/>
      <c r="J41" s="418"/>
      <c r="K41" s="410"/>
      <c r="L41" s="46"/>
      <c r="M41" s="47"/>
      <c r="N41" s="34">
        <f>SUM(E41:K41)</f>
        <v>0</v>
      </c>
      <c r="O41" s="42"/>
    </row>
    <row r="42" spans="1:15" ht="15" x14ac:dyDescent="0.35">
      <c r="A42" s="644"/>
      <c r="B42" s="145"/>
      <c r="C42" s="31"/>
      <c r="D42" s="17"/>
      <c r="E42" s="410"/>
      <c r="F42" s="420"/>
      <c r="G42" s="409"/>
      <c r="H42" s="410"/>
      <c r="I42" s="420"/>
      <c r="J42" s="409"/>
      <c r="K42" s="410"/>
      <c r="L42" s="16"/>
      <c r="M42" s="17"/>
      <c r="N42" s="34">
        <f>SUM(E42:K42)</f>
        <v>0</v>
      </c>
      <c r="O42" s="42"/>
    </row>
    <row r="43" spans="1:15" ht="15" x14ac:dyDescent="0.35">
      <c r="A43" s="647"/>
      <c r="B43" s="741"/>
      <c r="C43" s="31"/>
      <c r="D43" s="17"/>
      <c r="E43" s="410"/>
      <c r="F43" s="420"/>
      <c r="G43" s="409"/>
      <c r="H43" s="410"/>
      <c r="I43" s="420"/>
      <c r="J43" s="409"/>
      <c r="K43" s="410"/>
      <c r="L43" s="16"/>
      <c r="M43" s="17"/>
      <c r="N43" s="34">
        <f>SUM(E43:K43)</f>
        <v>0</v>
      </c>
      <c r="O43" s="42"/>
    </row>
    <row r="44" spans="1:15" ht="15" x14ac:dyDescent="0.35">
      <c r="A44" s="647"/>
      <c r="B44" s="741"/>
      <c r="C44" s="31"/>
      <c r="D44" s="17"/>
      <c r="E44" s="410"/>
      <c r="F44" s="420"/>
      <c r="G44" s="409"/>
      <c r="H44" s="410"/>
      <c r="I44" s="420"/>
      <c r="J44" s="409"/>
      <c r="K44" s="410"/>
      <c r="L44" s="16"/>
      <c r="M44" s="17"/>
      <c r="N44" s="34">
        <f>SUM(E44:K44)</f>
        <v>0</v>
      </c>
      <c r="O44" s="42"/>
    </row>
    <row r="45" spans="1:15" ht="15" x14ac:dyDescent="0.35">
      <c r="A45" s="648"/>
      <c r="B45" s="144"/>
      <c r="C45" s="31"/>
      <c r="D45" s="649"/>
      <c r="E45" s="641"/>
      <c r="F45" s="604"/>
      <c r="G45" s="649"/>
      <c r="H45" s="641"/>
      <c r="I45" s="604"/>
      <c r="J45" s="649"/>
      <c r="K45" s="641"/>
      <c r="L45" s="604"/>
      <c r="M45" s="649"/>
      <c r="N45" s="641"/>
      <c r="O45" s="605"/>
    </row>
    <row r="46" spans="1:15" ht="15.75" thickBot="1" x14ac:dyDescent="0.4">
      <c r="A46" s="14" t="s">
        <v>156</v>
      </c>
      <c r="B46" s="19"/>
      <c r="C46" s="31"/>
      <c r="D46" s="17"/>
      <c r="E46" s="41">
        <f>E31+E34+E35+E36-E40-E41-E42-E43-E44</f>
        <v>0</v>
      </c>
      <c r="F46" s="33"/>
      <c r="G46" s="17"/>
      <c r="H46" s="41">
        <f>H31+H34+H35+H36-H40-H41-H42-H43-H44</f>
        <v>0</v>
      </c>
      <c r="I46" s="33"/>
      <c r="J46" s="17"/>
      <c r="K46" s="41">
        <f>K31+K34+K35+K36-K40-K41-K42-K43-K44</f>
        <v>0</v>
      </c>
      <c r="L46" s="33"/>
      <c r="M46" s="17"/>
      <c r="N46" s="41">
        <f>N31+N34+N35+N36-N40-N41-N42-N43-N44</f>
        <v>0</v>
      </c>
      <c r="O46" s="42"/>
    </row>
    <row r="47" spans="1:15" ht="13.5" thickTop="1" x14ac:dyDescent="0.2">
      <c r="A47" s="644"/>
      <c r="B47" s="145"/>
      <c r="C47" s="21"/>
      <c r="D47" s="43"/>
      <c r="E47" s="44"/>
      <c r="F47" s="45"/>
      <c r="G47" s="43"/>
      <c r="H47" s="44"/>
      <c r="I47" s="45"/>
      <c r="J47" s="43"/>
      <c r="K47" s="44"/>
      <c r="L47" s="45"/>
      <c r="M47" s="43"/>
      <c r="N47" s="44"/>
      <c r="O47" s="45"/>
    </row>
    <row r="48" spans="1:15" x14ac:dyDescent="0.2">
      <c r="A48" s="142"/>
      <c r="B48" s="142"/>
    </row>
    <row r="49" spans="1:6" x14ac:dyDescent="0.2">
      <c r="A49" s="142"/>
      <c r="B49" s="142"/>
      <c r="F49" s="138" t="s">
        <v>108</v>
      </c>
    </row>
    <row r="50" spans="1:6" x14ac:dyDescent="0.2">
      <c r="A50" s="142"/>
      <c r="B50" s="142"/>
    </row>
    <row r="51" spans="1:6" x14ac:dyDescent="0.2">
      <c r="A51" s="142"/>
      <c r="B51" s="142"/>
    </row>
  </sheetData>
  <sheetProtection password="EA9C" sheet="1" objects="1" scenarios="1"/>
  <mergeCells count="2">
    <mergeCell ref="K2:N2"/>
    <mergeCell ref="A3:O3"/>
  </mergeCells>
  <phoneticPr fontId="0" type="noConversion"/>
  <printOptions horizontalCentered="1"/>
  <pageMargins left="0.5" right="0.5" top="1" bottom="0.5" header="0.5" footer="0.5"/>
  <pageSetup orientation="portrait" r:id="rId1"/>
  <headerFooter alignWithMargins="0">
    <oddFooter>&amp;C&amp;1#&amp;"Calibri"&amp;10&amp;K000000Confidential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I54"/>
  <sheetViews>
    <sheetView showGridLines="0" topLeftCell="A9" workbookViewId="0">
      <selection activeCell="H49" sqref="H49"/>
    </sheetView>
  </sheetViews>
  <sheetFormatPr defaultRowHeight="12.75" x14ac:dyDescent="0.2"/>
  <cols>
    <col min="1" max="1" width="16.5703125" style="94" customWidth="1"/>
    <col min="2" max="2" width="26.140625" style="94" customWidth="1"/>
    <col min="3" max="3" width="14.85546875" style="94" customWidth="1"/>
    <col min="4" max="4" width="0.85546875" style="94" customWidth="1"/>
    <col min="5" max="5" width="15.7109375" style="94" customWidth="1"/>
    <col min="6" max="7" width="0.85546875" style="94" customWidth="1"/>
    <col min="8" max="8" width="15.7109375" style="94" customWidth="1"/>
    <col min="9" max="9" width="0.85546875" style="94" customWidth="1"/>
    <col min="10" max="16384" width="9.140625" style="94"/>
  </cols>
  <sheetData>
    <row r="1" spans="1:9" ht="15" x14ac:dyDescent="0.2">
      <c r="A1" s="146" t="s">
        <v>0</v>
      </c>
      <c r="B1" s="2" t="str">
        <f>'Report of (F-2)'!C3</f>
        <v/>
      </c>
      <c r="C1" s="106"/>
      <c r="D1" s="53"/>
      <c r="E1" s="760" t="s">
        <v>76</v>
      </c>
      <c r="F1" s="761"/>
      <c r="G1" s="761"/>
      <c r="H1" s="761"/>
      <c r="I1" s="762"/>
    </row>
    <row r="2" spans="1:9" ht="15" customHeight="1" x14ac:dyDescent="0.2">
      <c r="A2" s="52"/>
      <c r="B2" s="52"/>
      <c r="C2" s="52"/>
      <c r="D2" s="53"/>
      <c r="E2" s="763" t="str">
        <f>'Inside Cover'!B41</f>
        <v xml:space="preserve">December 31, </v>
      </c>
      <c r="F2" s="764"/>
      <c r="G2" s="764"/>
      <c r="H2" s="764"/>
      <c r="I2" s="765"/>
    </row>
    <row r="3" spans="1:9" ht="15" x14ac:dyDescent="0.2">
      <c r="A3" s="766" t="s">
        <v>564</v>
      </c>
      <c r="B3" s="766"/>
      <c r="C3" s="766"/>
      <c r="D3" s="766"/>
      <c r="E3" s="766"/>
      <c r="F3" s="766"/>
      <c r="G3" s="766"/>
      <c r="H3" s="766"/>
      <c r="I3" s="766"/>
    </row>
    <row r="4" spans="1:9" ht="14.25" x14ac:dyDescent="0.2">
      <c r="A4" s="52"/>
      <c r="B4" s="52"/>
      <c r="C4" s="52"/>
      <c r="D4" s="53"/>
      <c r="E4" s="53"/>
      <c r="F4" s="53"/>
      <c r="G4" s="53"/>
      <c r="H4" s="53"/>
      <c r="I4" s="53"/>
    </row>
    <row r="5" spans="1:9" ht="12.75" customHeight="1" x14ac:dyDescent="0.2">
      <c r="A5" s="56"/>
      <c r="B5" s="96"/>
      <c r="C5" s="56"/>
      <c r="D5" s="59"/>
      <c r="E5" s="57"/>
      <c r="F5" s="58"/>
      <c r="G5" s="59"/>
      <c r="H5" s="57"/>
      <c r="I5" s="58"/>
    </row>
    <row r="6" spans="1:9" ht="12.75" customHeight="1" x14ac:dyDescent="0.2">
      <c r="A6" s="61"/>
      <c r="B6" s="67"/>
      <c r="C6" s="61" t="s">
        <v>88</v>
      </c>
      <c r="D6" s="61"/>
      <c r="E6" s="66"/>
      <c r="F6" s="67"/>
      <c r="G6" s="61"/>
      <c r="H6" s="66"/>
      <c r="I6" s="67"/>
    </row>
    <row r="7" spans="1:9" ht="12.75" customHeight="1" x14ac:dyDescent="0.2">
      <c r="A7" s="147" t="s">
        <v>160</v>
      </c>
      <c r="B7" s="71"/>
      <c r="C7" s="69" t="s">
        <v>89</v>
      </c>
      <c r="D7" s="69"/>
      <c r="E7" s="70" t="s">
        <v>161</v>
      </c>
      <c r="F7" s="71"/>
      <c r="G7" s="69"/>
      <c r="H7" s="70" t="s">
        <v>18</v>
      </c>
      <c r="I7" s="71"/>
    </row>
    <row r="8" spans="1:9" ht="12.75" customHeight="1" x14ac:dyDescent="0.2">
      <c r="A8" s="73"/>
      <c r="B8" s="75"/>
      <c r="C8" s="73"/>
      <c r="D8" s="76"/>
      <c r="E8" s="77"/>
      <c r="F8" s="78"/>
      <c r="G8" s="76"/>
      <c r="H8" s="77"/>
      <c r="I8" s="78"/>
    </row>
    <row r="9" spans="1:9" ht="12.75" customHeight="1" x14ac:dyDescent="0.2">
      <c r="A9" s="365" t="s">
        <v>171</v>
      </c>
      <c r="C9" s="79"/>
      <c r="D9" s="64"/>
      <c r="E9" s="97"/>
      <c r="F9" s="81"/>
      <c r="G9" s="64"/>
      <c r="H9" s="97"/>
      <c r="I9" s="81"/>
    </row>
    <row r="10" spans="1:9" ht="12.75" customHeight="1" x14ac:dyDescent="0.2">
      <c r="A10" s="79"/>
      <c r="B10" s="148"/>
      <c r="C10" s="79"/>
      <c r="D10" s="84"/>
      <c r="E10" s="86"/>
      <c r="F10" s="83"/>
      <c r="G10" s="84"/>
      <c r="H10" s="86"/>
      <c r="I10" s="63"/>
    </row>
    <row r="11" spans="1:9" ht="12.75" customHeight="1" x14ac:dyDescent="0.2">
      <c r="A11" s="79" t="s">
        <v>452</v>
      </c>
      <c r="B11" s="148"/>
      <c r="C11" s="61" t="s">
        <v>162</v>
      </c>
      <c r="D11" s="84"/>
      <c r="E11" s="80">
        <f>'Net Util Plnt (F-5)'!M17</f>
        <v>0</v>
      </c>
      <c r="F11" s="81"/>
      <c r="G11" s="64"/>
      <c r="H11" s="427">
        <v>0</v>
      </c>
      <c r="I11" s="63"/>
    </row>
    <row r="12" spans="1:9" ht="12.75" customHeight="1" x14ac:dyDescent="0.2">
      <c r="A12" s="79" t="s">
        <v>164</v>
      </c>
      <c r="B12" s="148"/>
      <c r="C12" s="61" t="s">
        <v>163</v>
      </c>
      <c r="D12" s="84"/>
      <c r="E12" s="82">
        <f>'Net Util Plnt (F-5)'!M43</f>
        <v>0</v>
      </c>
      <c r="F12" s="83"/>
      <c r="G12" s="84"/>
      <c r="H12" s="82">
        <f>'Net Util Plnt (F-5)'!M27</f>
        <v>0</v>
      </c>
      <c r="I12" s="63"/>
    </row>
    <row r="13" spans="1:9" ht="12.75" customHeight="1" x14ac:dyDescent="0.2">
      <c r="A13" s="79"/>
      <c r="B13" s="148"/>
      <c r="C13" s="79"/>
      <c r="D13" s="84"/>
      <c r="E13" s="87"/>
      <c r="F13" s="83"/>
      <c r="G13" s="84"/>
      <c r="H13" s="87"/>
      <c r="I13" s="63"/>
    </row>
    <row r="14" spans="1:9" ht="12.75" customHeight="1" x14ac:dyDescent="0.2">
      <c r="A14" s="79" t="s">
        <v>169</v>
      </c>
      <c r="B14" s="695"/>
      <c r="C14" s="79"/>
      <c r="D14" s="84"/>
      <c r="E14" s="80">
        <f>E11-E12</f>
        <v>0</v>
      </c>
      <c r="F14" s="81"/>
      <c r="G14" s="64"/>
      <c r="H14" s="80">
        <f>H11-H12</f>
        <v>0</v>
      </c>
      <c r="I14" s="63"/>
    </row>
    <row r="15" spans="1:9" ht="12.75" customHeight="1" x14ac:dyDescent="0.2">
      <c r="A15" s="79"/>
      <c r="B15" s="148"/>
      <c r="C15" s="79"/>
      <c r="D15" s="84"/>
      <c r="E15" s="87"/>
      <c r="F15" s="83"/>
      <c r="G15" s="84"/>
      <c r="H15" s="87"/>
      <c r="I15" s="63"/>
    </row>
    <row r="16" spans="1:9" ht="12.75" customHeight="1" x14ac:dyDescent="0.2">
      <c r="A16" s="79" t="s">
        <v>165</v>
      </c>
      <c r="B16" s="148"/>
      <c r="C16" s="79"/>
      <c r="D16" s="84"/>
      <c r="E16" s="423"/>
      <c r="F16" s="424"/>
      <c r="G16" s="425"/>
      <c r="H16" s="423"/>
      <c r="I16" s="63"/>
    </row>
    <row r="17" spans="1:9" ht="12.75" customHeight="1" x14ac:dyDescent="0.2">
      <c r="A17" s="79" t="s">
        <v>166</v>
      </c>
      <c r="B17" s="148"/>
      <c r="C17" s="79"/>
      <c r="D17" s="84"/>
      <c r="E17" s="426"/>
      <c r="F17" s="424"/>
      <c r="G17" s="425"/>
      <c r="H17" s="426"/>
      <c r="I17" s="63"/>
    </row>
    <row r="18" spans="1:9" ht="12.75" customHeight="1" x14ac:dyDescent="0.2">
      <c r="A18" s="79" t="s">
        <v>167</v>
      </c>
      <c r="B18" s="591"/>
      <c r="C18" s="61"/>
      <c r="D18" s="84"/>
      <c r="E18" s="426"/>
      <c r="F18" s="424"/>
      <c r="G18" s="425"/>
      <c r="H18" s="426"/>
      <c r="I18" s="63"/>
    </row>
    <row r="19" spans="1:9" ht="12.75" customHeight="1" x14ac:dyDescent="0.2">
      <c r="A19" s="467"/>
      <c r="B19" s="590"/>
      <c r="C19" s="61"/>
      <c r="D19" s="84"/>
      <c r="E19" s="426"/>
      <c r="F19" s="424"/>
      <c r="G19" s="425"/>
      <c r="H19" s="426"/>
      <c r="I19" s="63"/>
    </row>
    <row r="20" spans="1:9" ht="12.75" customHeight="1" x14ac:dyDescent="0.2">
      <c r="A20" s="469"/>
      <c r="B20" s="485"/>
      <c r="C20" s="79"/>
      <c r="D20" s="84"/>
      <c r="E20" s="426"/>
      <c r="F20" s="424"/>
      <c r="G20" s="425"/>
      <c r="H20" s="426"/>
      <c r="I20" s="63"/>
    </row>
    <row r="21" spans="1:9" ht="12.75" customHeight="1" x14ac:dyDescent="0.2">
      <c r="A21" s="469"/>
      <c r="B21" s="485"/>
      <c r="C21" s="61"/>
      <c r="D21" s="84"/>
      <c r="E21" s="426"/>
      <c r="F21" s="424"/>
      <c r="G21" s="425"/>
      <c r="H21" s="426"/>
      <c r="I21" s="63"/>
    </row>
    <row r="22" spans="1:9" ht="12.75" customHeight="1" x14ac:dyDescent="0.2">
      <c r="A22" s="469"/>
      <c r="B22" s="485"/>
      <c r="C22" s="79"/>
      <c r="D22" s="84"/>
      <c r="E22" s="426"/>
      <c r="F22" s="424"/>
      <c r="G22" s="425"/>
      <c r="H22" s="426"/>
      <c r="I22" s="63"/>
    </row>
    <row r="23" spans="1:9" ht="12.75" customHeight="1" x14ac:dyDescent="0.2">
      <c r="A23" s="506"/>
      <c r="B23" s="591"/>
      <c r="C23" s="79"/>
      <c r="D23" s="84"/>
      <c r="E23" s="86"/>
      <c r="F23" s="83"/>
      <c r="G23" s="84"/>
      <c r="H23" s="158"/>
      <c r="I23" s="63"/>
    </row>
    <row r="24" spans="1:9" ht="12.75" customHeight="1" thickBot="1" x14ac:dyDescent="0.25">
      <c r="A24" s="153" t="s">
        <v>168</v>
      </c>
      <c r="B24" s="148"/>
      <c r="C24" s="79"/>
      <c r="D24" s="84"/>
      <c r="E24" s="90">
        <f>E14+E16+E17+E18+E19+E20+E21+E22</f>
        <v>0</v>
      </c>
      <c r="F24" s="81"/>
      <c r="G24" s="64"/>
      <c r="H24" s="90">
        <f>H14+H16+H17+H18+H19+H20+H21+H22</f>
        <v>0</v>
      </c>
      <c r="I24" s="63"/>
    </row>
    <row r="25" spans="1:9" ht="12.75" customHeight="1" thickTop="1" x14ac:dyDescent="0.2">
      <c r="A25" s="79"/>
      <c r="B25" s="148"/>
      <c r="C25" s="61"/>
      <c r="D25" s="84"/>
      <c r="E25" s="86"/>
      <c r="F25" s="83"/>
      <c r="G25" s="84"/>
      <c r="H25" s="158"/>
      <c r="I25" s="63"/>
    </row>
    <row r="26" spans="1:9" ht="12.75" customHeight="1" x14ac:dyDescent="0.2">
      <c r="A26" s="79"/>
      <c r="B26" s="148"/>
      <c r="C26" s="79"/>
      <c r="D26" s="84"/>
      <c r="E26" s="86"/>
      <c r="F26" s="83"/>
      <c r="G26" s="84"/>
      <c r="H26" s="86"/>
      <c r="I26" s="63"/>
    </row>
    <row r="27" spans="1:9" ht="12.75" customHeight="1" x14ac:dyDescent="0.2">
      <c r="A27" s="153" t="s">
        <v>170</v>
      </c>
      <c r="B27" s="148"/>
      <c r="C27" s="61"/>
      <c r="D27" s="84"/>
      <c r="E27" s="86"/>
      <c r="F27" s="83"/>
      <c r="G27" s="84"/>
      <c r="H27" s="159"/>
      <c r="I27" s="63"/>
    </row>
    <row r="28" spans="1:9" ht="12.75" customHeight="1" x14ac:dyDescent="0.2">
      <c r="A28" s="79"/>
      <c r="B28" s="148"/>
      <c r="C28" s="79"/>
      <c r="D28" s="84"/>
      <c r="E28" s="97"/>
      <c r="F28" s="83"/>
      <c r="G28" s="84"/>
      <c r="H28" s="86"/>
      <c r="I28" s="63"/>
    </row>
    <row r="29" spans="1:9" ht="12.75" customHeight="1" x14ac:dyDescent="0.2">
      <c r="A29" s="79" t="s">
        <v>172</v>
      </c>
      <c r="B29" s="148"/>
      <c r="C29" s="61" t="s">
        <v>81</v>
      </c>
      <c r="D29" s="84"/>
      <c r="E29" s="80">
        <f>'Capital Stk (F-6)'!H11</f>
        <v>0</v>
      </c>
      <c r="F29" s="83"/>
      <c r="G29" s="84"/>
      <c r="H29" s="427">
        <v>0</v>
      </c>
      <c r="I29" s="63"/>
    </row>
    <row r="30" spans="1:9" ht="12.75" customHeight="1" x14ac:dyDescent="0.2">
      <c r="A30" s="79" t="s">
        <v>453</v>
      </c>
      <c r="B30" s="148"/>
      <c r="C30" s="61" t="s">
        <v>81</v>
      </c>
      <c r="D30" s="84"/>
      <c r="E30" s="82">
        <f>'Capital Stk (F-6)'!K11</f>
        <v>0</v>
      </c>
      <c r="F30" s="83"/>
      <c r="G30" s="84"/>
      <c r="H30" s="426"/>
      <c r="I30" s="63"/>
    </row>
    <row r="31" spans="1:9" ht="12.75" customHeight="1" x14ac:dyDescent="0.2">
      <c r="A31" s="79" t="s">
        <v>173</v>
      </c>
      <c r="B31" s="148"/>
      <c r="C31" s="79"/>
      <c r="D31" s="84"/>
      <c r="E31" s="426"/>
      <c r="F31" s="83"/>
      <c r="G31" s="84"/>
      <c r="H31" s="426"/>
      <c r="I31" s="63"/>
    </row>
    <row r="32" spans="1:9" ht="12.75" customHeight="1" x14ac:dyDescent="0.2">
      <c r="A32" s="79" t="s">
        <v>174</v>
      </c>
      <c r="B32" s="148"/>
      <c r="C32" s="61" t="s">
        <v>81</v>
      </c>
      <c r="D32" s="84"/>
      <c r="E32" s="82">
        <f>'Capital Stk (F-6)'!H25+'Capital Stk (F-6)'!K25</f>
        <v>0</v>
      </c>
      <c r="F32" s="83"/>
      <c r="G32" s="84"/>
      <c r="H32" s="82">
        <f>'Capital Stk (F-6)'!H21+'Capital Stk (F-6)'!K21</f>
        <v>0</v>
      </c>
      <c r="I32" s="63"/>
    </row>
    <row r="33" spans="1:9" ht="12.75" customHeight="1" x14ac:dyDescent="0.2">
      <c r="A33" s="79" t="s">
        <v>175</v>
      </c>
      <c r="B33" s="148"/>
      <c r="C33" s="79"/>
      <c r="D33" s="84"/>
      <c r="E33" s="86"/>
      <c r="F33" s="83"/>
      <c r="G33" s="84"/>
      <c r="H33" s="86"/>
      <c r="I33" s="63"/>
    </row>
    <row r="34" spans="1:9" ht="12.75" customHeight="1" x14ac:dyDescent="0.2">
      <c r="A34" s="79" t="s">
        <v>176</v>
      </c>
      <c r="B34" s="148"/>
      <c r="C34" s="61" t="s">
        <v>81</v>
      </c>
      <c r="D34" s="89"/>
      <c r="E34" s="86">
        <f>'Capital Stk (F-6)'!H38+'Capital Stk (F-6)'!K38</f>
        <v>0</v>
      </c>
      <c r="F34" s="88"/>
      <c r="G34" s="89"/>
      <c r="H34" s="86">
        <f>'Capital Stk (F-6)'!H34+'Capital Stk (F-6)'!K34</f>
        <v>0</v>
      </c>
      <c r="I34" s="63"/>
    </row>
    <row r="35" spans="1:9" ht="12.75" customHeight="1" x14ac:dyDescent="0.2">
      <c r="A35" s="79"/>
      <c r="B35" s="148"/>
      <c r="C35" s="79"/>
      <c r="D35" s="84"/>
      <c r="E35" s="87"/>
      <c r="F35" s="83"/>
      <c r="G35" s="84"/>
      <c r="H35" s="87"/>
      <c r="I35" s="156"/>
    </row>
    <row r="36" spans="1:9" ht="12.75" customHeight="1" x14ac:dyDescent="0.2">
      <c r="A36" s="79" t="s">
        <v>177</v>
      </c>
      <c r="B36" s="148"/>
      <c r="C36" s="79"/>
      <c r="D36" s="64"/>
      <c r="E36" s="80">
        <f>E29+E30+E31+E32+E34</f>
        <v>0</v>
      </c>
      <c r="F36" s="83"/>
      <c r="G36" s="84"/>
      <c r="H36" s="80">
        <f>H29+H30+H31+H32+H34</f>
        <v>0</v>
      </c>
      <c r="I36" s="63"/>
    </row>
    <row r="37" spans="1:9" ht="12.75" customHeight="1" x14ac:dyDescent="0.2">
      <c r="A37" s="79"/>
      <c r="B37" s="148"/>
      <c r="C37" s="79"/>
      <c r="D37" s="84"/>
      <c r="E37" s="87"/>
      <c r="F37" s="83"/>
      <c r="G37" s="84"/>
      <c r="H37" s="87"/>
      <c r="I37" s="157"/>
    </row>
    <row r="38" spans="1:9" ht="12.75" customHeight="1" x14ac:dyDescent="0.2">
      <c r="A38" s="79" t="s">
        <v>178</v>
      </c>
      <c r="B38" s="148"/>
      <c r="C38" s="61" t="s">
        <v>81</v>
      </c>
      <c r="D38" s="64"/>
      <c r="E38" s="362">
        <f>'Capital Stk (F-6)'!K51</f>
        <v>0</v>
      </c>
      <c r="F38" s="63"/>
      <c r="G38" s="64"/>
      <c r="H38" s="428">
        <v>0</v>
      </c>
      <c r="I38" s="157"/>
    </row>
    <row r="39" spans="1:9" ht="12.75" customHeight="1" x14ac:dyDescent="0.2">
      <c r="A39" s="79" t="s">
        <v>179</v>
      </c>
      <c r="B39" s="148"/>
      <c r="C39" s="79"/>
      <c r="D39" s="64"/>
      <c r="E39" s="426"/>
      <c r="F39" s="81"/>
      <c r="G39" s="64"/>
      <c r="H39" s="426"/>
      <c r="I39" s="157"/>
    </row>
    <row r="40" spans="1:9" ht="12.75" customHeight="1" x14ac:dyDescent="0.2">
      <c r="A40" s="79" t="s">
        <v>180</v>
      </c>
      <c r="B40" s="148"/>
      <c r="C40" s="79"/>
      <c r="D40" s="84"/>
      <c r="E40" s="426"/>
      <c r="F40" s="83"/>
      <c r="G40" s="84"/>
      <c r="H40" s="426"/>
      <c r="I40" s="157"/>
    </row>
    <row r="41" spans="1:9" ht="12.75" customHeight="1" x14ac:dyDescent="0.2">
      <c r="A41" s="79" t="s">
        <v>181</v>
      </c>
      <c r="B41" s="148"/>
      <c r="C41" s="79"/>
      <c r="D41" s="89"/>
      <c r="E41" s="426"/>
      <c r="F41" s="88"/>
      <c r="G41" s="89"/>
      <c r="H41" s="426"/>
      <c r="I41" s="157"/>
    </row>
    <row r="42" spans="1:9" ht="12.75" customHeight="1" x14ac:dyDescent="0.2">
      <c r="A42" s="79" t="s">
        <v>182</v>
      </c>
      <c r="B42" s="148"/>
      <c r="C42" s="506"/>
      <c r="D42" s="84"/>
      <c r="E42" s="87">
        <f>'Accr Taxes (F-7)'!M32</f>
        <v>0</v>
      </c>
      <c r="F42" s="83"/>
      <c r="G42" s="84"/>
      <c r="H42" s="440"/>
      <c r="I42" s="157"/>
    </row>
    <row r="43" spans="1:9" ht="12.75" customHeight="1" x14ac:dyDescent="0.2">
      <c r="A43" s="79" t="s">
        <v>183</v>
      </c>
      <c r="B43" s="148"/>
      <c r="C43" s="506"/>
      <c r="D43" s="64"/>
      <c r="E43" s="426"/>
      <c r="F43" s="63"/>
      <c r="G43" s="64"/>
      <c r="H43" s="426"/>
      <c r="I43" s="157"/>
    </row>
    <row r="44" spans="1:9" ht="12.75" customHeight="1" x14ac:dyDescent="0.2">
      <c r="A44" s="482"/>
      <c r="B44" s="590"/>
      <c r="C44" s="506"/>
      <c r="D44" s="84"/>
      <c r="E44" s="426"/>
      <c r="F44" s="83"/>
      <c r="G44" s="84"/>
      <c r="H44" s="426"/>
      <c r="I44" s="157"/>
    </row>
    <row r="45" spans="1:9" ht="12.75" customHeight="1" x14ac:dyDescent="0.2">
      <c r="A45" s="444"/>
      <c r="B45" s="485"/>
      <c r="C45" s="506"/>
      <c r="D45" s="64"/>
      <c r="E45" s="426"/>
      <c r="F45" s="81"/>
      <c r="G45" s="64"/>
      <c r="H45" s="426"/>
      <c r="I45" s="157"/>
    </row>
    <row r="46" spans="1:9" ht="12.75" customHeight="1" x14ac:dyDescent="0.2">
      <c r="A46" s="444"/>
      <c r="B46" s="489"/>
      <c r="C46" s="506"/>
      <c r="D46" s="64"/>
      <c r="E46" s="426"/>
      <c r="F46" s="81"/>
      <c r="G46" s="64"/>
      <c r="H46" s="426"/>
      <c r="I46" s="157"/>
    </row>
    <row r="47" spans="1:9" ht="12.75" customHeight="1" x14ac:dyDescent="0.2">
      <c r="A47" s="76" t="s">
        <v>184</v>
      </c>
      <c r="B47" s="75"/>
      <c r="C47" s="79"/>
      <c r="D47" s="64"/>
      <c r="E47" s="426"/>
      <c r="F47" s="81"/>
      <c r="G47" s="64"/>
      <c r="H47" s="426"/>
      <c r="I47" s="157"/>
    </row>
    <row r="48" spans="1:9" ht="12.75" customHeight="1" x14ac:dyDescent="0.2">
      <c r="A48" s="64" t="s">
        <v>186</v>
      </c>
      <c r="B48" s="67"/>
      <c r="C48" s="79"/>
      <c r="D48" s="64"/>
      <c r="E48" s="160"/>
      <c r="F48" s="81"/>
      <c r="G48" s="64"/>
      <c r="H48" s="429"/>
      <c r="I48" s="157"/>
    </row>
    <row r="49" spans="1:9" ht="12.75" customHeight="1" x14ac:dyDescent="0.2">
      <c r="A49" s="64" t="s">
        <v>185</v>
      </c>
      <c r="B49" s="67"/>
      <c r="C49" s="61" t="s">
        <v>107</v>
      </c>
      <c r="D49" s="64"/>
      <c r="E49" s="85">
        <f>'CIAC (F-8)'!M18</f>
        <v>0</v>
      </c>
      <c r="F49" s="81"/>
      <c r="G49" s="64"/>
      <c r="H49" s="423"/>
      <c r="I49" s="157"/>
    </row>
    <row r="50" spans="1:9" ht="12.75" customHeight="1" x14ac:dyDescent="0.2">
      <c r="A50" s="64"/>
      <c r="B50" s="67"/>
      <c r="C50" s="79"/>
      <c r="D50" s="64"/>
      <c r="E50" s="97"/>
      <c r="F50" s="81"/>
      <c r="G50" s="64"/>
      <c r="H50" s="97"/>
      <c r="I50" s="157"/>
    </row>
    <row r="51" spans="1:9" ht="12.75" customHeight="1" thickBot="1" x14ac:dyDescent="0.25">
      <c r="A51" s="64" t="s">
        <v>187</v>
      </c>
      <c r="B51" s="67"/>
      <c r="C51" s="79"/>
      <c r="D51" s="64"/>
      <c r="E51" s="90">
        <f>E36+E38+E39+E40+E41+E42+E43+E44+E45+E46+E47+E49</f>
        <v>0</v>
      </c>
      <c r="F51" s="81"/>
      <c r="G51" s="64"/>
      <c r="H51" s="90">
        <f>H36+H38+H39+H40+H41+H42+H43+H44+H45+H46+H47+H49</f>
        <v>0</v>
      </c>
      <c r="I51" s="157"/>
    </row>
    <row r="52" spans="1:9" ht="12.75" customHeight="1" thickTop="1" x14ac:dyDescent="0.2">
      <c r="A52" s="91"/>
      <c r="B52" s="150"/>
      <c r="C52" s="69"/>
      <c r="D52" s="91"/>
      <c r="E52" s="92"/>
      <c r="F52" s="93"/>
      <c r="G52" s="91"/>
      <c r="H52" s="92"/>
      <c r="I52" s="121"/>
    </row>
    <row r="54" spans="1:9" x14ac:dyDescent="0.2">
      <c r="C54" s="208" t="s">
        <v>106</v>
      </c>
    </row>
  </sheetData>
  <sheetProtection password="EA9C" sheet="1" objects="1" scenarios="1"/>
  <mergeCells count="3">
    <mergeCell ref="E1:I1"/>
    <mergeCell ref="E2:I2"/>
    <mergeCell ref="A3:I3"/>
  </mergeCells>
  <phoneticPr fontId="0" type="noConversion"/>
  <pageMargins left="0.75" right="0.5" top="1" bottom="0" header="0.5" footer="0.5"/>
  <pageSetup orientation="portrait" r:id="rId1"/>
  <headerFooter alignWithMargins="0">
    <oddFooter>&amp;C&amp;1#&amp;"Calibri"&amp;10&amp;K000000Confidential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N48"/>
  <sheetViews>
    <sheetView showGridLines="0" workbookViewId="0">
      <selection activeCell="D11" sqref="D11"/>
    </sheetView>
  </sheetViews>
  <sheetFormatPr defaultRowHeight="12.75" x14ac:dyDescent="0.2"/>
  <cols>
    <col min="1" max="1" width="17.5703125" style="164" customWidth="1"/>
    <col min="2" max="2" width="8.28515625" style="164" customWidth="1"/>
    <col min="3" max="3" width="0.85546875" style="164" customWidth="1"/>
    <col min="4" max="4" width="15.7109375" style="164" customWidth="1"/>
    <col min="5" max="6" width="0.85546875" style="164" customWidth="1"/>
    <col min="7" max="7" width="15.7109375" style="164" customWidth="1"/>
    <col min="8" max="8" width="0.85546875" style="164" customWidth="1"/>
    <col min="9" max="9" width="1.28515625" style="164" customWidth="1"/>
    <col min="10" max="10" width="15.7109375" style="164" customWidth="1"/>
    <col min="11" max="12" width="0.85546875" style="164" customWidth="1"/>
    <col min="13" max="13" width="15.7109375" style="164" customWidth="1"/>
    <col min="14" max="14" width="0.85546875" style="164" customWidth="1"/>
    <col min="15" max="16384" width="9.140625" style="164"/>
  </cols>
  <sheetData>
    <row r="1" spans="1:14" ht="15" x14ac:dyDescent="0.25">
      <c r="A1" s="162" t="s">
        <v>0</v>
      </c>
      <c r="B1" s="2" t="str">
        <f>'Report of (F-2)'!C3</f>
        <v/>
      </c>
      <c r="C1" s="163"/>
      <c r="D1" s="163"/>
      <c r="E1" s="163"/>
      <c r="F1" s="163"/>
      <c r="G1" s="163"/>
      <c r="H1" s="165"/>
      <c r="I1" s="165"/>
      <c r="J1" s="771" t="s">
        <v>76</v>
      </c>
      <c r="K1" s="772"/>
      <c r="L1" s="772"/>
      <c r="M1" s="772"/>
      <c r="N1" s="773"/>
    </row>
    <row r="2" spans="1:14" ht="15" customHeight="1" x14ac:dyDescent="0.2">
      <c r="A2" s="170"/>
      <c r="B2" s="170"/>
      <c r="C2" s="165"/>
      <c r="D2" s="165"/>
      <c r="E2" s="165"/>
      <c r="F2" s="165"/>
      <c r="G2" s="165"/>
      <c r="H2" s="165"/>
      <c r="I2" s="165"/>
      <c r="J2" s="774" t="str">
        <f>'Inside Cover'!B41</f>
        <v xml:space="preserve">December 31, </v>
      </c>
      <c r="K2" s="775"/>
      <c r="L2" s="775"/>
      <c r="M2" s="775"/>
      <c r="N2" s="776"/>
    </row>
    <row r="3" spans="1:14" ht="15" x14ac:dyDescent="0.25">
      <c r="A3" s="770" t="s">
        <v>188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</row>
    <row r="4" spans="1:14" ht="14.25" x14ac:dyDescent="0.2">
      <c r="A4" s="170"/>
      <c r="B4" s="170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ht="14.25" x14ac:dyDescent="0.2">
      <c r="A5" s="172"/>
      <c r="B5" s="173"/>
      <c r="C5" s="166"/>
      <c r="D5" s="168"/>
      <c r="E5" s="169"/>
      <c r="F5" s="166"/>
      <c r="G5" s="168"/>
      <c r="H5" s="169"/>
      <c r="I5" s="166"/>
      <c r="J5" s="210" t="s">
        <v>191</v>
      </c>
      <c r="K5" s="169"/>
      <c r="L5" s="166"/>
      <c r="M5" s="168"/>
      <c r="N5" s="169"/>
    </row>
    <row r="6" spans="1:14" x14ac:dyDescent="0.2">
      <c r="A6" s="175" t="s">
        <v>189</v>
      </c>
      <c r="B6" s="176"/>
      <c r="C6" s="177"/>
      <c r="D6" s="178"/>
      <c r="E6" s="176"/>
      <c r="F6" s="177"/>
      <c r="G6" s="178"/>
      <c r="H6" s="176"/>
      <c r="I6" s="177"/>
      <c r="J6" s="178" t="s">
        <v>192</v>
      </c>
      <c r="K6" s="176"/>
      <c r="L6" s="177"/>
      <c r="N6" s="176"/>
    </row>
    <row r="7" spans="1:14" x14ac:dyDescent="0.2">
      <c r="A7" s="179" t="s">
        <v>190</v>
      </c>
      <c r="B7" s="180"/>
      <c r="C7" s="181"/>
      <c r="D7" s="182" t="s">
        <v>77</v>
      </c>
      <c r="E7" s="180"/>
      <c r="F7" s="181"/>
      <c r="G7" s="182" t="s">
        <v>78</v>
      </c>
      <c r="H7" s="180"/>
      <c r="I7" s="181"/>
      <c r="J7" s="182" t="s">
        <v>193</v>
      </c>
      <c r="K7" s="180"/>
      <c r="L7" s="181"/>
      <c r="M7" s="178" t="s">
        <v>134</v>
      </c>
      <c r="N7" s="180"/>
    </row>
    <row r="8" spans="1:14" x14ac:dyDescent="0.2">
      <c r="A8" s="183"/>
      <c r="B8" s="184"/>
      <c r="C8" s="185"/>
      <c r="D8" s="186"/>
      <c r="E8" s="187"/>
      <c r="F8" s="185"/>
      <c r="G8" s="186"/>
      <c r="H8" s="187"/>
      <c r="I8" s="185"/>
      <c r="J8" s="186"/>
      <c r="K8" s="187"/>
      <c r="L8" s="185"/>
      <c r="M8" s="186"/>
      <c r="N8" s="187"/>
    </row>
    <row r="9" spans="1:14" x14ac:dyDescent="0.2">
      <c r="A9" s="175" t="s">
        <v>194</v>
      </c>
      <c r="B9" s="188"/>
      <c r="C9" s="189"/>
      <c r="D9" s="32">
        <f>'Util Plnt - Wtr (W-1)'!O37</f>
        <v>0</v>
      </c>
      <c r="E9" s="33"/>
      <c r="F9" s="189"/>
      <c r="G9" s="32">
        <f>'Util Plnt - Swr (S-1)'!O37</f>
        <v>0</v>
      </c>
      <c r="H9" s="33"/>
      <c r="I9" s="189"/>
      <c r="J9" s="407">
        <v>0</v>
      </c>
      <c r="K9" s="33"/>
      <c r="L9" s="189"/>
      <c r="M9" s="32">
        <f t="shared" ref="M9:M15" si="0">SUM(D9:J9)</f>
        <v>0</v>
      </c>
      <c r="N9" s="33"/>
    </row>
    <row r="10" spans="1:14" x14ac:dyDescent="0.2">
      <c r="A10" s="175" t="s">
        <v>195</v>
      </c>
      <c r="B10" s="188"/>
      <c r="C10" s="189"/>
      <c r="D10" s="141"/>
      <c r="E10" s="35"/>
      <c r="F10" s="141"/>
      <c r="G10" s="141"/>
      <c r="H10" s="35"/>
      <c r="I10" s="141"/>
      <c r="J10" s="141"/>
      <c r="K10" s="35"/>
      <c r="L10" s="141"/>
      <c r="M10" s="141"/>
      <c r="N10" s="33"/>
    </row>
    <row r="11" spans="1:14" x14ac:dyDescent="0.2">
      <c r="A11" s="175" t="s">
        <v>196</v>
      </c>
      <c r="B11" s="188"/>
      <c r="C11" s="189"/>
      <c r="D11" s="416"/>
      <c r="E11" s="411"/>
      <c r="F11" s="412"/>
      <c r="G11" s="416"/>
      <c r="H11" s="411"/>
      <c r="I11" s="412"/>
      <c r="J11" s="416"/>
      <c r="K11" s="35"/>
      <c r="L11" s="36"/>
      <c r="M11" s="38">
        <f t="shared" si="0"/>
        <v>0</v>
      </c>
      <c r="N11" s="33"/>
    </row>
    <row r="12" spans="1:14" x14ac:dyDescent="0.2">
      <c r="A12" s="175" t="s">
        <v>93</v>
      </c>
      <c r="B12" s="691"/>
      <c r="C12" s="189"/>
      <c r="D12" s="410"/>
      <c r="E12" s="411"/>
      <c r="F12" s="412"/>
      <c r="G12" s="410"/>
      <c r="H12" s="411"/>
      <c r="I12" s="412"/>
      <c r="J12" s="410"/>
      <c r="K12" s="35"/>
      <c r="L12" s="36"/>
      <c r="M12" s="34">
        <f t="shared" si="0"/>
        <v>0</v>
      </c>
      <c r="N12" s="33"/>
    </row>
    <row r="13" spans="1:14" x14ac:dyDescent="0.2">
      <c r="A13" s="606"/>
      <c r="B13" s="607"/>
      <c r="C13" s="189"/>
      <c r="D13" s="413"/>
      <c r="E13" s="411"/>
      <c r="F13" s="412"/>
      <c r="G13" s="413"/>
      <c r="H13" s="411"/>
      <c r="I13" s="412"/>
      <c r="J13" s="413"/>
      <c r="K13" s="35"/>
      <c r="L13" s="36"/>
      <c r="M13" s="34">
        <f t="shared" si="0"/>
        <v>0</v>
      </c>
      <c r="N13" s="33"/>
    </row>
    <row r="14" spans="1:14" x14ac:dyDescent="0.2">
      <c r="A14" s="608"/>
      <c r="B14" s="609"/>
      <c r="C14" s="189"/>
      <c r="D14" s="410"/>
      <c r="E14" s="411"/>
      <c r="F14" s="412"/>
      <c r="G14" s="410"/>
      <c r="H14" s="411"/>
      <c r="I14" s="412"/>
      <c r="J14" s="410"/>
      <c r="K14" s="35"/>
      <c r="L14" s="36"/>
      <c r="M14" s="34">
        <f t="shared" si="0"/>
        <v>0</v>
      </c>
      <c r="N14" s="33"/>
    </row>
    <row r="15" spans="1:14" x14ac:dyDescent="0.2">
      <c r="A15" s="608"/>
      <c r="B15" s="609"/>
      <c r="C15" s="189"/>
      <c r="D15" s="410"/>
      <c r="E15" s="411"/>
      <c r="F15" s="412"/>
      <c r="G15" s="410"/>
      <c r="H15" s="411"/>
      <c r="I15" s="412"/>
      <c r="J15" s="410"/>
      <c r="K15" s="35"/>
      <c r="L15" s="36"/>
      <c r="M15" s="34">
        <f t="shared" si="0"/>
        <v>0</v>
      </c>
      <c r="N15" s="33"/>
    </row>
    <row r="16" spans="1:14" ht="12.75" customHeight="1" x14ac:dyDescent="0.2">
      <c r="A16" s="175"/>
      <c r="B16" s="188"/>
      <c r="C16" s="189"/>
      <c r="D16" s="186"/>
      <c r="E16" s="33"/>
      <c r="F16" s="189"/>
      <c r="G16" s="186"/>
      <c r="H16" s="33"/>
      <c r="I16" s="189"/>
      <c r="J16" s="186"/>
      <c r="K16" s="33"/>
      <c r="L16" s="189"/>
      <c r="M16" s="186"/>
      <c r="N16" s="33"/>
    </row>
    <row r="17" spans="1:14" ht="12.75" customHeight="1" thickBot="1" x14ac:dyDescent="0.25">
      <c r="A17" s="175" t="s">
        <v>197</v>
      </c>
      <c r="B17" s="188"/>
      <c r="C17" s="189"/>
      <c r="D17" s="709">
        <f>SUM(D9:D15)</f>
        <v>0</v>
      </c>
      <c r="E17" s="33"/>
      <c r="F17" s="189"/>
      <c r="G17" s="709">
        <f>SUM(G9:G15)</f>
        <v>0</v>
      </c>
      <c r="H17" s="33"/>
      <c r="I17" s="189"/>
      <c r="J17" s="709">
        <f>SUM(J9:J15)</f>
        <v>0</v>
      </c>
      <c r="K17" s="33"/>
      <c r="L17" s="189"/>
      <c r="M17" s="709">
        <f>SUM(M9:M15)</f>
        <v>0</v>
      </c>
      <c r="N17" s="33"/>
    </row>
    <row r="18" spans="1:14" ht="12.75" customHeight="1" thickTop="1" x14ac:dyDescent="0.2">
      <c r="A18" s="179"/>
      <c r="B18" s="191"/>
      <c r="C18" s="194"/>
      <c r="D18" s="32"/>
      <c r="E18" s="195"/>
      <c r="F18" s="194"/>
      <c r="G18" s="32"/>
      <c r="H18" s="195"/>
      <c r="I18" s="194"/>
      <c r="J18" s="32"/>
      <c r="K18" s="195"/>
      <c r="L18" s="194"/>
      <c r="M18" s="32"/>
      <c r="N18" s="195"/>
    </row>
    <row r="19" spans="1:14" ht="12.75" customHeight="1" x14ac:dyDescent="0.2">
      <c r="A19" s="196"/>
      <c r="B19" s="197"/>
      <c r="C19" s="186"/>
      <c r="D19" s="198"/>
      <c r="E19" s="186"/>
      <c r="F19" s="186"/>
      <c r="G19" s="198"/>
      <c r="H19" s="186"/>
      <c r="I19" s="186"/>
      <c r="J19" s="198"/>
      <c r="K19" s="186"/>
      <c r="L19" s="186"/>
      <c r="M19" s="198"/>
      <c r="N19" s="187"/>
    </row>
    <row r="20" spans="1:14" ht="12.75" customHeight="1" x14ac:dyDescent="0.2">
      <c r="A20" s="175"/>
      <c r="B20" s="19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33"/>
    </row>
    <row r="21" spans="1:14" ht="12.75" customHeight="1" x14ac:dyDescent="0.25">
      <c r="A21" s="767" t="s">
        <v>198</v>
      </c>
      <c r="B21" s="768"/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9"/>
    </row>
    <row r="22" spans="1:14" ht="12.75" customHeight="1" x14ac:dyDescent="0.2">
      <c r="A22" s="175"/>
      <c r="B22" s="19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95"/>
    </row>
    <row r="23" spans="1:14" ht="12.75" customHeight="1" x14ac:dyDescent="0.2">
      <c r="A23" s="196"/>
      <c r="B23" s="197"/>
      <c r="C23" s="185"/>
      <c r="D23" s="168"/>
      <c r="E23" s="169"/>
      <c r="F23" s="166"/>
      <c r="G23" s="168"/>
      <c r="H23" s="169"/>
      <c r="I23" s="166"/>
      <c r="J23" s="210" t="s">
        <v>191</v>
      </c>
      <c r="K23" s="169"/>
      <c r="L23" s="166"/>
      <c r="M23" s="168"/>
      <c r="N23" s="187"/>
    </row>
    <row r="24" spans="1:14" x14ac:dyDescent="0.2">
      <c r="A24" s="175"/>
      <c r="B24" s="199"/>
      <c r="C24" s="189"/>
      <c r="D24" s="178"/>
      <c r="E24" s="176"/>
      <c r="F24" s="177"/>
      <c r="G24" s="178"/>
      <c r="H24" s="176"/>
      <c r="I24" s="177"/>
      <c r="J24" s="178" t="s">
        <v>192</v>
      </c>
      <c r="K24" s="176"/>
      <c r="L24" s="177"/>
      <c r="N24" s="33"/>
    </row>
    <row r="25" spans="1:14" x14ac:dyDescent="0.2">
      <c r="A25" s="179" t="s">
        <v>199</v>
      </c>
      <c r="B25" s="200"/>
      <c r="C25" s="194"/>
      <c r="D25" s="182" t="s">
        <v>77</v>
      </c>
      <c r="E25" s="180"/>
      <c r="F25" s="181"/>
      <c r="G25" s="182" t="s">
        <v>78</v>
      </c>
      <c r="H25" s="180"/>
      <c r="I25" s="181"/>
      <c r="J25" s="182" t="s">
        <v>193</v>
      </c>
      <c r="K25" s="180"/>
      <c r="L25" s="181"/>
      <c r="M25" s="182" t="s">
        <v>134</v>
      </c>
      <c r="N25" s="195"/>
    </row>
    <row r="26" spans="1:14" x14ac:dyDescent="0.2">
      <c r="A26" s="175"/>
      <c r="B26" s="188"/>
      <c r="C26" s="189"/>
      <c r="D26" s="49"/>
      <c r="E26" s="33"/>
      <c r="F26" s="189"/>
      <c r="G26" s="49"/>
      <c r="H26" s="33"/>
      <c r="I26" s="189"/>
      <c r="J26" s="49"/>
      <c r="K26" s="33"/>
      <c r="L26" s="189"/>
      <c r="M26" s="186"/>
      <c r="N26" s="33"/>
    </row>
    <row r="27" spans="1:14" x14ac:dyDescent="0.2">
      <c r="A27" s="175" t="s">
        <v>200</v>
      </c>
      <c r="B27" s="188"/>
      <c r="C27" s="189"/>
      <c r="D27" s="201">
        <f>'Accum Depr - Wtr (W-2)'!O36</f>
        <v>0</v>
      </c>
      <c r="E27" s="202"/>
      <c r="F27" s="203"/>
      <c r="G27" s="201">
        <f>'Accum Depr - Swr (S-2)'!O34</f>
        <v>0</v>
      </c>
      <c r="H27" s="202"/>
      <c r="I27" s="203"/>
      <c r="J27" s="414">
        <v>0</v>
      </c>
      <c r="K27" s="202"/>
      <c r="L27" s="203"/>
      <c r="M27" s="201">
        <f>SUM(D27:J27)</f>
        <v>0</v>
      </c>
      <c r="N27" s="33"/>
    </row>
    <row r="28" spans="1:14" x14ac:dyDescent="0.2">
      <c r="A28" s="175" t="s">
        <v>201</v>
      </c>
      <c r="B28" s="188"/>
      <c r="C28" s="189"/>
      <c r="D28" s="186"/>
      <c r="E28" s="33"/>
      <c r="F28" s="189"/>
      <c r="G28" s="186"/>
      <c r="H28" s="33"/>
      <c r="I28" s="189"/>
      <c r="J28" s="186"/>
      <c r="K28" s="33"/>
      <c r="L28" s="189"/>
      <c r="M28" s="186"/>
      <c r="N28" s="33"/>
    </row>
    <row r="29" spans="1:14" x14ac:dyDescent="0.2">
      <c r="A29" s="175" t="s">
        <v>202</v>
      </c>
      <c r="B29" s="188"/>
      <c r="C29" s="189"/>
      <c r="D29" s="205"/>
      <c r="E29" s="33"/>
      <c r="F29" s="189"/>
      <c r="G29" s="205"/>
      <c r="H29" s="33"/>
      <c r="I29" s="189"/>
      <c r="J29" s="205"/>
      <c r="K29" s="33"/>
      <c r="L29" s="189"/>
      <c r="M29" s="205"/>
      <c r="N29" s="33"/>
    </row>
    <row r="30" spans="1:14" x14ac:dyDescent="0.2">
      <c r="A30" s="175" t="s">
        <v>203</v>
      </c>
      <c r="B30" s="188"/>
      <c r="C30" s="189"/>
      <c r="D30" s="201">
        <f>'Accum Depr - Wtr (W-2)'!U36</f>
        <v>0</v>
      </c>
      <c r="E30" s="202"/>
      <c r="F30" s="203"/>
      <c r="G30" s="201">
        <f>'Accum Depr - Swr (S-2)'!U34</f>
        <v>0</v>
      </c>
      <c r="H30" s="202"/>
      <c r="I30" s="203"/>
      <c r="J30" s="414">
        <v>0</v>
      </c>
      <c r="K30" s="202"/>
      <c r="L30" s="203"/>
      <c r="M30" s="201">
        <f>SUM(D30:J30)</f>
        <v>0</v>
      </c>
      <c r="N30" s="33"/>
    </row>
    <row r="31" spans="1:14" x14ac:dyDescent="0.2">
      <c r="A31" s="175" t="s">
        <v>204</v>
      </c>
      <c r="B31" s="188"/>
      <c r="C31" s="189"/>
      <c r="D31" s="410"/>
      <c r="E31" s="35"/>
      <c r="F31" s="36"/>
      <c r="G31" s="410"/>
      <c r="H31" s="35"/>
      <c r="I31" s="36"/>
      <c r="J31" s="34"/>
      <c r="K31" s="35"/>
      <c r="L31" s="36"/>
      <c r="M31" s="34">
        <f>SUM(D31:J31)</f>
        <v>0</v>
      </c>
      <c r="N31" s="33"/>
    </row>
    <row r="32" spans="1:14" x14ac:dyDescent="0.2">
      <c r="A32" s="175" t="s">
        <v>210</v>
      </c>
      <c r="B32" s="691"/>
      <c r="C32" s="189"/>
      <c r="D32" s="410"/>
      <c r="E32" s="35"/>
      <c r="F32" s="36"/>
      <c r="G32" s="410"/>
      <c r="H32" s="35"/>
      <c r="I32" s="36"/>
      <c r="J32" s="410"/>
      <c r="K32" s="35"/>
      <c r="L32" s="36"/>
      <c r="M32" s="34">
        <f>SUM(D32:J32)</f>
        <v>0</v>
      </c>
      <c r="N32" s="33"/>
    </row>
    <row r="33" spans="1:14" x14ac:dyDescent="0.2">
      <c r="A33" s="606"/>
      <c r="B33" s="607"/>
      <c r="C33" s="189"/>
      <c r="D33" s="410"/>
      <c r="E33" s="35"/>
      <c r="F33" s="36"/>
      <c r="G33" s="410"/>
      <c r="H33" s="35"/>
      <c r="I33" s="36"/>
      <c r="J33" s="410"/>
      <c r="K33" s="35"/>
      <c r="L33" s="36"/>
      <c r="M33" s="34">
        <f>SUM(D33:J33)</f>
        <v>0</v>
      </c>
      <c r="N33" s="33"/>
    </row>
    <row r="34" spans="1:14" x14ac:dyDescent="0.2">
      <c r="A34" s="175" t="s">
        <v>211</v>
      </c>
      <c r="B34" s="188"/>
      <c r="C34" s="189"/>
      <c r="D34" s="201">
        <f>SUM(D30:D33)</f>
        <v>0</v>
      </c>
      <c r="E34" s="202"/>
      <c r="F34" s="203"/>
      <c r="G34" s="201">
        <f>SUM(G30:G33)</f>
        <v>0</v>
      </c>
      <c r="H34" s="202"/>
      <c r="I34" s="203"/>
      <c r="J34" s="201">
        <f>SUM(J30:J33)</f>
        <v>0</v>
      </c>
      <c r="K34" s="202"/>
      <c r="L34" s="203"/>
      <c r="M34" s="201">
        <f>SUM(D34:J34)</f>
        <v>0</v>
      </c>
      <c r="N34" s="33"/>
    </row>
    <row r="35" spans="1:14" ht="15" x14ac:dyDescent="0.35">
      <c r="A35" s="175"/>
      <c r="B35" s="188"/>
      <c r="C35" s="189"/>
      <c r="D35" s="49"/>
      <c r="E35" s="33"/>
      <c r="F35" s="189"/>
      <c r="G35" s="186"/>
      <c r="H35" s="33"/>
      <c r="I35" s="189"/>
      <c r="J35" s="186"/>
      <c r="K35" s="33"/>
      <c r="L35" s="189"/>
      <c r="M35" s="186"/>
      <c r="N35" s="206"/>
    </row>
    <row r="36" spans="1:14" x14ac:dyDescent="0.2">
      <c r="A36" s="175" t="s">
        <v>205</v>
      </c>
      <c r="B36" s="188"/>
      <c r="C36" s="189"/>
      <c r="D36" s="49"/>
      <c r="E36" s="33"/>
      <c r="F36" s="189"/>
      <c r="G36" s="49"/>
      <c r="H36" s="33"/>
      <c r="I36" s="189"/>
      <c r="J36" s="49"/>
      <c r="K36" s="33"/>
      <c r="L36" s="189"/>
      <c r="M36" s="49"/>
      <c r="N36" s="33"/>
    </row>
    <row r="37" spans="1:14" ht="15" x14ac:dyDescent="0.35">
      <c r="A37" s="175" t="s">
        <v>206</v>
      </c>
      <c r="B37" s="188"/>
      <c r="C37" s="189"/>
      <c r="D37" s="414">
        <v>0</v>
      </c>
      <c r="E37" s="202"/>
      <c r="F37" s="203"/>
      <c r="G37" s="414">
        <v>0</v>
      </c>
      <c r="H37" s="430"/>
      <c r="I37" s="431"/>
      <c r="J37" s="414">
        <v>0</v>
      </c>
      <c r="K37" s="202"/>
      <c r="L37" s="203"/>
      <c r="M37" s="201">
        <f>SUM(D37:J37)</f>
        <v>0</v>
      </c>
      <c r="N37" s="42"/>
    </row>
    <row r="38" spans="1:14" ht="15" x14ac:dyDescent="0.35">
      <c r="A38" s="175" t="s">
        <v>207</v>
      </c>
      <c r="B38" s="188"/>
      <c r="C38" s="189"/>
      <c r="D38" s="410"/>
      <c r="E38" s="35"/>
      <c r="F38" s="36"/>
      <c r="G38" s="34"/>
      <c r="H38" s="35"/>
      <c r="I38" s="36"/>
      <c r="J38" s="410"/>
      <c r="K38" s="35"/>
      <c r="L38" s="36"/>
      <c r="M38" s="410">
        <v>0</v>
      </c>
      <c r="N38" s="42"/>
    </row>
    <row r="39" spans="1:14" ht="15" x14ac:dyDescent="0.35">
      <c r="A39" s="175" t="s">
        <v>208</v>
      </c>
      <c r="B39" s="691"/>
      <c r="C39" s="189"/>
      <c r="D39" s="34">
        <f>'Accum Depr - Wtr (W-2)'!R36</f>
        <v>0</v>
      </c>
      <c r="E39" s="35"/>
      <c r="F39" s="36"/>
      <c r="G39" s="34">
        <f>'Accum Depr - Swr (S-2)'!R34</f>
        <v>0</v>
      </c>
      <c r="H39" s="35"/>
      <c r="I39" s="36"/>
      <c r="J39" s="410">
        <v>0</v>
      </c>
      <c r="K39" s="35"/>
      <c r="L39" s="36"/>
      <c r="M39" s="34">
        <f>SUM(D39:J39)</f>
        <v>0</v>
      </c>
      <c r="N39" s="42"/>
    </row>
    <row r="40" spans="1:14" ht="15" x14ac:dyDescent="0.35">
      <c r="A40" s="606"/>
      <c r="B40" s="607"/>
      <c r="C40" s="189"/>
      <c r="D40" s="410"/>
      <c r="E40" s="411"/>
      <c r="F40" s="412"/>
      <c r="G40" s="410"/>
      <c r="H40" s="35"/>
      <c r="I40" s="36"/>
      <c r="J40" s="410"/>
      <c r="K40" s="35"/>
      <c r="L40" s="36"/>
      <c r="M40" s="34">
        <f>SUM(D40:J40)</f>
        <v>0</v>
      </c>
      <c r="N40" s="42"/>
    </row>
    <row r="41" spans="1:14" ht="15" x14ac:dyDescent="0.35">
      <c r="A41" s="175" t="s">
        <v>209</v>
      </c>
      <c r="B41" s="188"/>
      <c r="C41" s="189"/>
      <c r="D41" s="201">
        <f>SUM(D37:D40)</f>
        <v>0</v>
      </c>
      <c r="E41" s="202"/>
      <c r="F41" s="203"/>
      <c r="G41" s="201">
        <f>SUM(G37:G40)</f>
        <v>0</v>
      </c>
      <c r="H41" s="202"/>
      <c r="I41" s="203"/>
      <c r="J41" s="201">
        <f>SUM(J37:J40)</f>
        <v>0</v>
      </c>
      <c r="K41" s="202"/>
      <c r="L41" s="203"/>
      <c r="M41" s="204">
        <f>SUM(D41:J41)</f>
        <v>0</v>
      </c>
      <c r="N41" s="42"/>
    </row>
    <row r="42" spans="1:14" ht="15" x14ac:dyDescent="0.35">
      <c r="A42" s="175"/>
      <c r="B42" s="188"/>
      <c r="C42" s="189"/>
      <c r="D42" s="186"/>
      <c r="E42" s="33"/>
      <c r="F42" s="189"/>
      <c r="G42" s="186"/>
      <c r="H42" s="33"/>
      <c r="I42" s="189"/>
      <c r="J42" s="186"/>
      <c r="K42" s="33"/>
      <c r="L42" s="189"/>
      <c r="M42" s="186"/>
      <c r="N42" s="42"/>
    </row>
    <row r="43" spans="1:14" ht="15.75" thickBot="1" x14ac:dyDescent="0.4">
      <c r="A43" s="175" t="s">
        <v>212</v>
      </c>
      <c r="B43" s="188"/>
      <c r="C43" s="189"/>
      <c r="D43" s="709">
        <f>D27+D34-D41</f>
        <v>0</v>
      </c>
      <c r="E43" s="33"/>
      <c r="F43" s="189"/>
      <c r="G43" s="709">
        <f>G27+G34-G41</f>
        <v>0</v>
      </c>
      <c r="H43" s="33"/>
      <c r="I43" s="189"/>
      <c r="J43" s="709">
        <f>J27+J34-J41</f>
        <v>0</v>
      </c>
      <c r="K43" s="33"/>
      <c r="L43" s="189"/>
      <c r="M43" s="709">
        <f>SUM(D43:J43)</f>
        <v>0</v>
      </c>
      <c r="N43" s="42"/>
    </row>
    <row r="44" spans="1:14" ht="13.5" thickTop="1" x14ac:dyDescent="0.2">
      <c r="A44" s="179"/>
      <c r="B44" s="191"/>
      <c r="C44" s="194"/>
      <c r="D44" s="32"/>
      <c r="E44" s="195"/>
      <c r="F44" s="194"/>
      <c r="G44" s="32"/>
      <c r="H44" s="195"/>
      <c r="I44" s="194"/>
      <c r="J44" s="32"/>
      <c r="K44" s="195"/>
      <c r="L44" s="194"/>
      <c r="M44" s="32"/>
      <c r="N44" s="195"/>
    </row>
    <row r="45" spans="1:14" x14ac:dyDescent="0.2">
      <c r="A45" s="207"/>
      <c r="B45" s="207"/>
    </row>
    <row r="46" spans="1:14" x14ac:dyDescent="0.2">
      <c r="A46" s="207"/>
      <c r="B46" s="207"/>
      <c r="G46" s="209" t="s">
        <v>79</v>
      </c>
    </row>
    <row r="47" spans="1:14" x14ac:dyDescent="0.2">
      <c r="A47" s="207"/>
      <c r="B47" s="207"/>
    </row>
    <row r="48" spans="1:14" x14ac:dyDescent="0.2">
      <c r="A48" s="207"/>
      <c r="B48" s="207"/>
    </row>
  </sheetData>
  <sheetProtection password="EA9C" sheet="1" objects="1" scenarios="1"/>
  <mergeCells count="4">
    <mergeCell ref="A21:N21"/>
    <mergeCell ref="A3:N3"/>
    <mergeCell ref="J1:N1"/>
    <mergeCell ref="J2:N2"/>
  </mergeCells>
  <phoneticPr fontId="0" type="noConversion"/>
  <printOptions horizontalCentered="1"/>
  <pageMargins left="0.5" right="0.5" top="0.75" bottom="0.75" header="0.5" footer="0.5"/>
  <pageSetup orientation="portrait" r:id="rId1"/>
  <headerFooter alignWithMargins="0">
    <oddFooter>&amp;C&amp;1#&amp;"Calibri"&amp;10&amp;K000000Confidential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R54"/>
  <sheetViews>
    <sheetView showGridLines="0" workbookViewId="0">
      <selection activeCell="H8" sqref="H8"/>
    </sheetView>
  </sheetViews>
  <sheetFormatPr defaultRowHeight="12.75" x14ac:dyDescent="0.2"/>
  <cols>
    <col min="1" max="1" width="10" customWidth="1"/>
    <col min="5" max="5" width="9.7109375" customWidth="1"/>
    <col min="6" max="6" width="0.85546875" customWidth="1"/>
    <col min="7" max="7" width="7.7109375" customWidth="1"/>
    <col min="8" max="8" width="13.7109375" customWidth="1"/>
    <col min="9" max="10" width="0.85546875" customWidth="1"/>
    <col min="11" max="11" width="20.7109375" customWidth="1"/>
    <col min="12" max="12" width="0.85546875" customWidth="1"/>
  </cols>
  <sheetData>
    <row r="1" spans="1:18" ht="15" x14ac:dyDescent="0.25">
      <c r="A1" s="162" t="s">
        <v>0</v>
      </c>
      <c r="C1" s="2" t="str">
        <f>'Report of (F-2)'!C3</f>
        <v/>
      </c>
      <c r="D1" s="163"/>
      <c r="E1" s="163"/>
      <c r="F1" s="163"/>
      <c r="G1" s="163"/>
      <c r="H1" s="165"/>
      <c r="I1" s="165"/>
      <c r="J1" s="166"/>
      <c r="K1" s="167" t="s">
        <v>76</v>
      </c>
      <c r="L1" s="363"/>
      <c r="M1" s="213"/>
      <c r="N1" s="133"/>
      <c r="O1" s="133"/>
      <c r="P1" s="133"/>
      <c r="Q1" s="133"/>
      <c r="R1" s="133"/>
    </row>
    <row r="2" spans="1:18" ht="15" x14ac:dyDescent="0.25">
      <c r="A2" s="170"/>
      <c r="B2" s="170"/>
      <c r="C2" s="165"/>
      <c r="D2" s="165"/>
      <c r="E2" s="165"/>
      <c r="F2" s="165"/>
      <c r="G2" s="165"/>
      <c r="H2" s="165"/>
      <c r="I2" s="165"/>
      <c r="J2" s="171"/>
      <c r="K2" s="742" t="str">
        <f>'Inside Cover'!B41</f>
        <v xml:space="preserve">December 31, </v>
      </c>
      <c r="L2" s="364"/>
      <c r="M2" s="213"/>
    </row>
    <row r="3" spans="1:18" ht="14.25" customHeight="1" x14ac:dyDescent="0.25">
      <c r="A3" s="770" t="s">
        <v>214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213"/>
    </row>
    <row r="4" spans="1:18" ht="14.25" x14ac:dyDescent="0.2">
      <c r="A4" s="170"/>
      <c r="B4" s="170"/>
      <c r="C4" s="165"/>
      <c r="D4" s="165"/>
      <c r="F4" s="165"/>
      <c r="G4" s="165"/>
      <c r="H4" s="165"/>
      <c r="I4" s="165"/>
      <c r="J4" s="165"/>
      <c r="K4" s="165"/>
      <c r="L4" s="213"/>
      <c r="M4" s="213"/>
    </row>
    <row r="5" spans="1:18" ht="14.25" x14ac:dyDescent="0.2">
      <c r="A5" s="172"/>
      <c r="B5" s="174"/>
      <c r="C5" s="168"/>
      <c r="D5" s="168"/>
      <c r="E5" s="168"/>
      <c r="F5" s="780"/>
      <c r="G5" s="778"/>
      <c r="H5" s="778"/>
      <c r="I5" s="781"/>
      <c r="J5" s="172"/>
      <c r="K5" s="210" t="s">
        <v>216</v>
      </c>
      <c r="L5" s="101"/>
      <c r="M5" s="213"/>
    </row>
    <row r="6" spans="1:18" ht="12.75" customHeight="1" x14ac:dyDescent="0.2">
      <c r="A6" s="179"/>
      <c r="B6" s="182"/>
      <c r="C6" s="182"/>
      <c r="D6" s="182"/>
      <c r="E6" s="182"/>
      <c r="F6" s="782" t="s">
        <v>560</v>
      </c>
      <c r="G6" s="779"/>
      <c r="H6" s="779"/>
      <c r="I6" s="783"/>
      <c r="J6" s="177"/>
      <c r="K6" s="178" t="s">
        <v>215</v>
      </c>
      <c r="L6" s="132"/>
      <c r="M6" s="178"/>
    </row>
    <row r="7" spans="1:18" x14ac:dyDescent="0.2">
      <c r="A7" s="183"/>
      <c r="B7" s="210"/>
      <c r="C7" s="186"/>
      <c r="D7" s="186"/>
      <c r="E7" s="186"/>
      <c r="F7" s="185"/>
      <c r="G7" s="186"/>
      <c r="H7" s="186"/>
      <c r="I7" s="187"/>
      <c r="J7" s="185"/>
      <c r="K7" s="186"/>
      <c r="L7" s="130"/>
      <c r="M7" s="49"/>
    </row>
    <row r="8" spans="1:18" x14ac:dyDescent="0.2">
      <c r="A8" s="175" t="s">
        <v>454</v>
      </c>
      <c r="B8" s="199"/>
      <c r="C8" s="49"/>
      <c r="D8" s="49"/>
      <c r="E8" s="49"/>
      <c r="F8" s="359"/>
      <c r="G8" s="161" t="s">
        <v>227</v>
      </c>
      <c r="H8" s="704">
        <v>0</v>
      </c>
      <c r="I8" s="432"/>
      <c r="J8" s="433"/>
      <c r="K8" s="414">
        <v>0</v>
      </c>
      <c r="L8" s="130"/>
      <c r="M8" s="49"/>
    </row>
    <row r="9" spans="1:18" x14ac:dyDescent="0.2">
      <c r="A9" s="175" t="s">
        <v>217</v>
      </c>
      <c r="B9" s="199"/>
      <c r="C9" s="141"/>
      <c r="D9" s="141"/>
      <c r="E9" s="141"/>
      <c r="F9" s="359"/>
      <c r="G9" s="161"/>
      <c r="H9" s="410"/>
      <c r="I9" s="411"/>
      <c r="J9" s="412"/>
      <c r="K9" s="410"/>
      <c r="L9" s="130"/>
      <c r="M9" s="49"/>
    </row>
    <row r="10" spans="1:18" x14ac:dyDescent="0.2">
      <c r="A10" s="175" t="s">
        <v>218</v>
      </c>
      <c r="B10" s="199"/>
      <c r="C10" s="141"/>
      <c r="D10" s="141"/>
      <c r="E10" s="141"/>
      <c r="F10" s="359"/>
      <c r="G10" s="161"/>
      <c r="H10" s="410"/>
      <c r="I10" s="411"/>
      <c r="J10" s="412"/>
      <c r="K10" s="410"/>
      <c r="L10" s="130"/>
      <c r="M10" s="49"/>
    </row>
    <row r="11" spans="1:18" x14ac:dyDescent="0.2">
      <c r="A11" s="175" t="s">
        <v>219</v>
      </c>
      <c r="B11" s="199"/>
      <c r="C11" s="141"/>
      <c r="D11" s="141"/>
      <c r="E11" s="141"/>
      <c r="F11" s="359"/>
      <c r="G11" s="161" t="s">
        <v>227</v>
      </c>
      <c r="H11" s="703">
        <f>ROUND(H8*H10,0)</f>
        <v>0</v>
      </c>
      <c r="I11" s="35"/>
      <c r="J11" s="36"/>
      <c r="K11" s="201">
        <f>ROUND(K8*K10,0)</f>
        <v>0</v>
      </c>
      <c r="L11" s="130"/>
      <c r="M11" s="49"/>
    </row>
    <row r="12" spans="1:18" x14ac:dyDescent="0.2">
      <c r="A12" s="175" t="s">
        <v>220</v>
      </c>
      <c r="B12" s="199"/>
      <c r="C12" s="141"/>
      <c r="D12" s="141"/>
      <c r="E12" s="141"/>
      <c r="F12" s="359"/>
      <c r="G12" s="161" t="s">
        <v>227</v>
      </c>
      <c r="H12" s="704">
        <v>0</v>
      </c>
      <c r="I12" s="434"/>
      <c r="J12" s="435"/>
      <c r="K12" s="414">
        <v>0</v>
      </c>
      <c r="L12" s="130"/>
      <c r="M12" s="49"/>
    </row>
    <row r="13" spans="1:18" x14ac:dyDescent="0.2">
      <c r="A13" s="179"/>
      <c r="B13" s="200"/>
      <c r="C13" s="32"/>
      <c r="D13" s="32"/>
      <c r="E13" s="32"/>
      <c r="F13" s="194"/>
      <c r="G13" s="32"/>
      <c r="H13" s="32"/>
      <c r="I13" s="195"/>
      <c r="J13" s="194"/>
      <c r="K13" s="190"/>
      <c r="L13" s="132"/>
      <c r="M13" s="49"/>
    </row>
    <row r="14" spans="1:18" x14ac:dyDescent="0.2">
      <c r="I14" s="140"/>
      <c r="J14" s="133"/>
      <c r="K14" s="133"/>
      <c r="L14" s="133"/>
      <c r="M14" s="133"/>
    </row>
    <row r="15" spans="1:18" x14ac:dyDescent="0.2">
      <c r="I15" s="133"/>
      <c r="J15" s="133"/>
      <c r="K15" s="133"/>
      <c r="L15" s="133"/>
      <c r="M15" s="133"/>
    </row>
    <row r="16" spans="1:18" ht="15" x14ac:dyDescent="0.25">
      <c r="A16" s="770" t="s">
        <v>221</v>
      </c>
      <c r="B16" s="770"/>
      <c r="C16" s="770"/>
      <c r="D16" s="770"/>
      <c r="E16" s="770"/>
      <c r="F16" s="770"/>
      <c r="G16" s="770"/>
      <c r="H16" s="770"/>
      <c r="I16" s="770"/>
      <c r="J16" s="770"/>
      <c r="K16" s="770"/>
      <c r="L16" s="770"/>
      <c r="M16" s="213"/>
    </row>
    <row r="17" spans="1:14" ht="14.25" x14ac:dyDescent="0.2">
      <c r="A17" s="170"/>
      <c r="B17" s="170"/>
      <c r="C17" s="165"/>
      <c r="D17" s="165"/>
      <c r="E17" s="165"/>
      <c r="F17" s="165"/>
      <c r="G17" s="165"/>
      <c r="H17" s="165"/>
      <c r="I17" s="163"/>
      <c r="J17" s="163"/>
      <c r="K17" s="163"/>
      <c r="L17" s="133"/>
      <c r="M17" s="213"/>
    </row>
    <row r="18" spans="1:14" ht="14.25" x14ac:dyDescent="0.2">
      <c r="A18" s="172"/>
      <c r="B18" s="174"/>
      <c r="C18" s="168"/>
      <c r="D18" s="168"/>
      <c r="E18" s="168"/>
      <c r="F18" s="166"/>
      <c r="G18" s="168"/>
      <c r="H18" s="168"/>
      <c r="I18" s="173"/>
      <c r="J18" s="172"/>
      <c r="K18" s="174"/>
      <c r="L18" s="101"/>
      <c r="M18" s="213"/>
    </row>
    <row r="19" spans="1:14" x14ac:dyDescent="0.2">
      <c r="A19" s="179"/>
      <c r="B19" s="182"/>
      <c r="C19" s="182"/>
      <c r="D19" s="182"/>
      <c r="E19" s="182"/>
      <c r="F19" s="181"/>
      <c r="G19" s="784" t="s">
        <v>222</v>
      </c>
      <c r="H19" s="784"/>
      <c r="I19" s="180"/>
      <c r="J19" s="177"/>
      <c r="K19" s="178" t="s">
        <v>223</v>
      </c>
      <c r="L19" s="132"/>
      <c r="M19" s="178"/>
    </row>
    <row r="20" spans="1:14" x14ac:dyDescent="0.2">
      <c r="A20" s="183"/>
      <c r="B20" s="210"/>
      <c r="C20" s="186"/>
      <c r="D20" s="186"/>
      <c r="E20" s="186"/>
      <c r="F20" s="185"/>
      <c r="G20" s="186"/>
      <c r="H20" s="186"/>
      <c r="I20" s="187"/>
      <c r="J20" s="185"/>
      <c r="K20" s="186"/>
      <c r="L20" s="130"/>
      <c r="M20" s="49"/>
    </row>
    <row r="21" spans="1:14" x14ac:dyDescent="0.2">
      <c r="A21" s="175" t="s">
        <v>224</v>
      </c>
      <c r="B21" s="199"/>
      <c r="C21" s="49"/>
      <c r="D21" s="49"/>
      <c r="E21" s="49"/>
      <c r="F21" s="36"/>
      <c r="G21" s="414" t="s">
        <v>227</v>
      </c>
      <c r="H21" s="704">
        <v>0</v>
      </c>
      <c r="I21" s="33"/>
      <c r="J21" s="205"/>
      <c r="K21" s="414">
        <v>0</v>
      </c>
      <c r="L21" s="130"/>
      <c r="M21" s="49"/>
    </row>
    <row r="22" spans="1:14" x14ac:dyDescent="0.2">
      <c r="A22" s="179" t="s">
        <v>225</v>
      </c>
      <c r="B22" s="200"/>
      <c r="C22" s="38"/>
      <c r="D22" s="38"/>
      <c r="E22" s="38"/>
      <c r="F22" s="36"/>
      <c r="G22" s="410"/>
      <c r="H22" s="410"/>
      <c r="I22" s="360"/>
      <c r="J22" s="36"/>
      <c r="K22" s="410"/>
      <c r="L22" s="130"/>
      <c r="M22" s="49"/>
    </row>
    <row r="23" spans="1:14" x14ac:dyDescent="0.2">
      <c r="A23" s="192" t="s">
        <v>455</v>
      </c>
      <c r="B23" s="211"/>
      <c r="C23" s="34"/>
      <c r="D23" s="34"/>
      <c r="E23" s="34"/>
      <c r="F23" s="36"/>
      <c r="G23" s="410"/>
      <c r="H23" s="410"/>
      <c r="I23" s="360"/>
      <c r="J23" s="36"/>
      <c r="K23" s="34">
        <f>'Inc State (F-3)'!N46</f>
        <v>0</v>
      </c>
      <c r="L23" s="130"/>
      <c r="M23" s="49"/>
    </row>
    <row r="24" spans="1:14" x14ac:dyDescent="0.2">
      <c r="A24" s="608"/>
      <c r="B24" s="653"/>
      <c r="C24" s="410"/>
      <c r="D24" s="410"/>
      <c r="E24" s="410"/>
      <c r="F24" s="36"/>
      <c r="G24" s="410"/>
      <c r="H24" s="410"/>
      <c r="I24" s="360"/>
      <c r="J24" s="36"/>
      <c r="K24" s="410"/>
      <c r="L24" s="130"/>
      <c r="M24" s="49"/>
    </row>
    <row r="25" spans="1:14" ht="13.5" thickBot="1" x14ac:dyDescent="0.25">
      <c r="A25" s="175" t="s">
        <v>226</v>
      </c>
      <c r="B25" s="199"/>
      <c r="C25" s="141"/>
      <c r="D25" s="141"/>
      <c r="E25" s="141"/>
      <c r="F25" s="36"/>
      <c r="G25" s="733" t="s">
        <v>227</v>
      </c>
      <c r="H25" s="734">
        <f>SUM(H21:H24)</f>
        <v>0</v>
      </c>
      <c r="I25" s="360"/>
      <c r="J25" s="36"/>
      <c r="K25" s="308">
        <f>SUM(K21:K24)</f>
        <v>0</v>
      </c>
      <c r="L25" s="35"/>
      <c r="M25" s="214"/>
      <c r="N25" s="214"/>
    </row>
    <row r="26" spans="1:14" ht="13.5" thickTop="1" x14ac:dyDescent="0.2">
      <c r="A26" s="179"/>
      <c r="B26" s="200"/>
      <c r="C26" s="32"/>
      <c r="D26" s="32"/>
      <c r="E26" s="32"/>
      <c r="F26" s="194"/>
      <c r="G26" s="32"/>
      <c r="H26" s="32"/>
      <c r="I26" s="195"/>
      <c r="J26" s="194"/>
      <c r="K26" s="190"/>
      <c r="L26" s="132"/>
      <c r="M26" s="49"/>
    </row>
    <row r="29" spans="1:14" ht="15" x14ac:dyDescent="0.25">
      <c r="A29" s="770" t="s">
        <v>228</v>
      </c>
      <c r="B29" s="770"/>
      <c r="C29" s="770"/>
      <c r="D29" s="770"/>
      <c r="E29" s="770"/>
      <c r="F29" s="770"/>
      <c r="G29" s="770"/>
      <c r="H29" s="770"/>
      <c r="I29" s="770"/>
      <c r="J29" s="770"/>
      <c r="K29" s="770"/>
      <c r="L29" s="770"/>
    </row>
    <row r="30" spans="1:14" ht="14.25" x14ac:dyDescent="0.2">
      <c r="A30" s="170"/>
      <c r="B30" s="170"/>
      <c r="C30" s="165"/>
      <c r="D30" s="165"/>
      <c r="E30" s="165"/>
      <c r="F30" s="165"/>
      <c r="G30" s="165"/>
      <c r="H30" s="165"/>
      <c r="I30" s="163"/>
      <c r="J30" s="163"/>
      <c r="K30" s="163"/>
    </row>
    <row r="31" spans="1:14" ht="14.25" x14ac:dyDescent="0.2">
      <c r="A31" s="172"/>
      <c r="B31" s="174"/>
      <c r="C31" s="168"/>
      <c r="D31" s="168"/>
      <c r="E31" s="168"/>
      <c r="F31" s="166"/>
      <c r="G31" s="778"/>
      <c r="H31" s="778"/>
      <c r="I31" s="173"/>
      <c r="J31" s="172"/>
      <c r="K31" s="174"/>
      <c r="L31" s="101"/>
    </row>
    <row r="32" spans="1:14" x14ac:dyDescent="0.2">
      <c r="A32" s="179"/>
      <c r="B32" s="182"/>
      <c r="C32" s="182"/>
      <c r="D32" s="182"/>
      <c r="E32" s="182"/>
      <c r="F32" s="181"/>
      <c r="G32" s="779" t="s">
        <v>561</v>
      </c>
      <c r="H32" s="779"/>
      <c r="I32" s="180"/>
      <c r="J32" s="177"/>
      <c r="K32" s="178" t="s">
        <v>229</v>
      </c>
      <c r="L32" s="132"/>
    </row>
    <row r="33" spans="1:12" x14ac:dyDescent="0.2">
      <c r="A33" s="183"/>
      <c r="B33" s="210"/>
      <c r="C33" s="186"/>
      <c r="D33" s="186"/>
      <c r="E33" s="186"/>
      <c r="F33" s="185"/>
      <c r="G33" s="186"/>
      <c r="H33" s="186"/>
      <c r="I33" s="187"/>
      <c r="J33" s="185"/>
      <c r="K33" s="437"/>
      <c r="L33" s="130"/>
    </row>
    <row r="34" spans="1:12" x14ac:dyDescent="0.2">
      <c r="A34" s="175" t="s">
        <v>224</v>
      </c>
      <c r="B34" s="199"/>
      <c r="C34" s="49"/>
      <c r="D34" s="49"/>
      <c r="E34" s="49"/>
      <c r="F34" s="36"/>
      <c r="G34" s="416" t="s">
        <v>227</v>
      </c>
      <c r="H34" s="706">
        <v>0</v>
      </c>
      <c r="I34" s="360">
        <v>1</v>
      </c>
      <c r="J34" s="359"/>
      <c r="K34" s="414">
        <v>0</v>
      </c>
      <c r="L34" s="130"/>
    </row>
    <row r="35" spans="1:12" x14ac:dyDescent="0.2">
      <c r="A35" s="179" t="s">
        <v>225</v>
      </c>
      <c r="B35" s="200"/>
      <c r="C35" s="38"/>
      <c r="D35" s="38"/>
      <c r="E35" s="38"/>
      <c r="F35" s="36"/>
      <c r="G35" s="410"/>
      <c r="H35" s="410"/>
      <c r="I35" s="360">
        <v>2</v>
      </c>
      <c r="J35" s="36"/>
      <c r="K35" s="410"/>
      <c r="L35" s="130"/>
    </row>
    <row r="36" spans="1:12" x14ac:dyDescent="0.2">
      <c r="A36" s="192"/>
      <c r="B36" s="211"/>
      <c r="C36" s="34"/>
      <c r="D36" s="34"/>
      <c r="E36" s="34"/>
      <c r="F36" s="36"/>
      <c r="G36" s="410"/>
      <c r="H36" s="410"/>
      <c r="I36" s="360">
        <v>3</v>
      </c>
      <c r="J36" s="36"/>
      <c r="K36" s="410"/>
      <c r="L36" s="130"/>
    </row>
    <row r="37" spans="1:12" x14ac:dyDescent="0.2">
      <c r="A37" s="192"/>
      <c r="B37" s="211"/>
      <c r="C37" s="34"/>
      <c r="D37" s="34"/>
      <c r="E37" s="34"/>
      <c r="F37" s="36"/>
      <c r="G37" s="410"/>
      <c r="H37" s="410"/>
      <c r="I37" s="360">
        <v>4</v>
      </c>
      <c r="J37" s="36"/>
      <c r="K37" s="410"/>
      <c r="L37" s="130"/>
    </row>
    <row r="38" spans="1:12" ht="13.5" thickBot="1" x14ac:dyDescent="0.25">
      <c r="A38" s="175" t="s">
        <v>226</v>
      </c>
      <c r="B38" s="199"/>
      <c r="C38" s="141"/>
      <c r="D38" s="141"/>
      <c r="E38" s="141"/>
      <c r="F38" s="36"/>
      <c r="G38" s="436" t="s">
        <v>227</v>
      </c>
      <c r="H38" s="707">
        <f>SUM(H34:H37)</f>
        <v>0</v>
      </c>
      <c r="I38" s="360">
        <v>5</v>
      </c>
      <c r="J38" s="36"/>
      <c r="K38" s="308">
        <f>SUM(K34:K37)</f>
        <v>0</v>
      </c>
      <c r="L38" s="35"/>
    </row>
    <row r="39" spans="1:12" ht="13.5" thickTop="1" x14ac:dyDescent="0.2">
      <c r="A39" s="179"/>
      <c r="B39" s="200"/>
      <c r="C39" s="32"/>
      <c r="D39" s="32"/>
      <c r="E39" s="32"/>
      <c r="F39" s="194"/>
      <c r="G39" s="32"/>
      <c r="H39" s="32"/>
      <c r="I39" s="195"/>
      <c r="J39" s="194"/>
      <c r="K39" s="190"/>
      <c r="L39" s="132"/>
    </row>
    <row r="42" spans="1:12" ht="15" x14ac:dyDescent="0.25">
      <c r="A42" s="770" t="s">
        <v>230</v>
      </c>
      <c r="B42" s="770"/>
      <c r="C42" s="770"/>
      <c r="D42" s="770"/>
      <c r="E42" s="770"/>
      <c r="F42" s="770"/>
      <c r="G42" s="770"/>
      <c r="H42" s="770"/>
      <c r="I42" s="770"/>
      <c r="J42" s="770"/>
      <c r="K42" s="770"/>
      <c r="L42" s="770"/>
    </row>
    <row r="43" spans="1:12" ht="14.25" x14ac:dyDescent="0.2">
      <c r="A43" s="170"/>
      <c r="B43" s="170"/>
      <c r="C43" s="165"/>
      <c r="D43" s="165"/>
      <c r="E43" s="165"/>
      <c r="F43" s="165"/>
      <c r="G43" s="165"/>
      <c r="H43" s="165"/>
      <c r="I43" s="213"/>
      <c r="J43" s="163"/>
      <c r="K43" s="163"/>
    </row>
    <row r="44" spans="1:12" ht="14.25" x14ac:dyDescent="0.2">
      <c r="A44" s="196" t="s">
        <v>234</v>
      </c>
      <c r="B44" s="174"/>
      <c r="C44" s="168"/>
      <c r="D44" s="168"/>
      <c r="E44" s="168"/>
      <c r="F44" s="216"/>
      <c r="G44" s="777" t="s">
        <v>231</v>
      </c>
      <c r="H44" s="777"/>
      <c r="I44" s="708"/>
      <c r="J44" s="172"/>
      <c r="K44" s="210" t="s">
        <v>236</v>
      </c>
      <c r="L44" s="101"/>
    </row>
    <row r="45" spans="1:12" x14ac:dyDescent="0.2">
      <c r="A45" s="179" t="s">
        <v>235</v>
      </c>
      <c r="B45" s="182"/>
      <c r="C45" s="182"/>
      <c r="D45" s="182"/>
      <c r="E45" s="182"/>
      <c r="F45" s="217"/>
      <c r="G45" s="193" t="s">
        <v>233</v>
      </c>
      <c r="H45" s="217" t="s">
        <v>232</v>
      </c>
      <c r="I45" s="218"/>
      <c r="J45" s="177"/>
      <c r="K45" s="178" t="s">
        <v>556</v>
      </c>
      <c r="L45" s="132"/>
    </row>
    <row r="46" spans="1:12" x14ac:dyDescent="0.2">
      <c r="A46" s="610"/>
      <c r="B46" s="650"/>
      <c r="C46" s="437"/>
      <c r="D46" s="437"/>
      <c r="E46" s="437"/>
      <c r="F46" s="651"/>
      <c r="G46" s="437"/>
      <c r="H46" s="437"/>
      <c r="I46" s="187"/>
      <c r="J46" s="185"/>
      <c r="K46" s="437"/>
      <c r="L46" s="130"/>
    </row>
    <row r="47" spans="1:12" x14ac:dyDescent="0.2">
      <c r="A47" s="606"/>
      <c r="B47" s="652"/>
      <c r="C47" s="407"/>
      <c r="D47" s="407"/>
      <c r="E47" s="407"/>
      <c r="F47" s="412"/>
      <c r="G47" s="416"/>
      <c r="H47" s="416"/>
      <c r="I47" s="360">
        <v>1</v>
      </c>
      <c r="J47" s="359"/>
      <c r="K47" s="414">
        <v>0</v>
      </c>
      <c r="L47" s="130"/>
    </row>
    <row r="48" spans="1:12" x14ac:dyDescent="0.2">
      <c r="A48" s="606"/>
      <c r="B48" s="652"/>
      <c r="C48" s="416"/>
      <c r="D48" s="416"/>
      <c r="E48" s="416"/>
      <c r="F48" s="412"/>
      <c r="G48" s="410"/>
      <c r="H48" s="410"/>
      <c r="I48" s="360">
        <v>2</v>
      </c>
      <c r="J48" s="36"/>
      <c r="K48" s="410"/>
      <c r="L48" s="130"/>
    </row>
    <row r="49" spans="1:12" x14ac:dyDescent="0.2">
      <c r="A49" s="608"/>
      <c r="B49" s="653"/>
      <c r="C49" s="410"/>
      <c r="D49" s="410"/>
      <c r="E49" s="410"/>
      <c r="F49" s="412"/>
      <c r="G49" s="410"/>
      <c r="H49" s="410"/>
      <c r="I49" s="360">
        <v>3</v>
      </c>
      <c r="J49" s="36"/>
      <c r="K49" s="410"/>
      <c r="L49" s="130"/>
    </row>
    <row r="50" spans="1:12" x14ac:dyDescent="0.2">
      <c r="A50" s="608"/>
      <c r="B50" s="653"/>
      <c r="C50" s="410"/>
      <c r="D50" s="410"/>
      <c r="E50" s="410"/>
      <c r="F50" s="419"/>
      <c r="G50" s="410"/>
      <c r="H50" s="410"/>
      <c r="I50" s="212">
        <v>4</v>
      </c>
      <c r="J50" s="36"/>
      <c r="K50" s="410"/>
      <c r="L50" s="130"/>
    </row>
    <row r="51" spans="1:12" ht="13.5" thickBot="1" x14ac:dyDescent="0.25">
      <c r="A51" s="175" t="s">
        <v>134</v>
      </c>
      <c r="B51" s="199"/>
      <c r="C51" s="141"/>
      <c r="D51" s="141"/>
      <c r="E51" s="141"/>
      <c r="F51" s="141"/>
      <c r="G51" s="415"/>
      <c r="H51" s="415"/>
      <c r="I51" s="215">
        <v>5</v>
      </c>
      <c r="J51" s="36"/>
      <c r="K51" s="308">
        <f>SUM(K47:K50)</f>
        <v>0</v>
      </c>
      <c r="L51" s="35"/>
    </row>
    <row r="52" spans="1:12" ht="13.5" thickTop="1" x14ac:dyDescent="0.2">
      <c r="A52" s="179"/>
      <c r="B52" s="200"/>
      <c r="C52" s="32"/>
      <c r="D52" s="32"/>
      <c r="E52" s="32"/>
      <c r="F52" s="32"/>
      <c r="G52" s="407"/>
      <c r="H52" s="407"/>
      <c r="I52" s="195"/>
      <c r="J52" s="194"/>
      <c r="K52" s="190"/>
      <c r="L52" s="132"/>
    </row>
    <row r="54" spans="1:12" x14ac:dyDescent="0.2">
      <c r="E54" s="138" t="s">
        <v>81</v>
      </c>
    </row>
  </sheetData>
  <sheetProtection password="EA9C" sheet="1" objects="1" scenarios="1"/>
  <mergeCells count="10">
    <mergeCell ref="A3:L3"/>
    <mergeCell ref="A16:L16"/>
    <mergeCell ref="A42:L42"/>
    <mergeCell ref="A29:L29"/>
    <mergeCell ref="G19:H19"/>
    <mergeCell ref="G44:H44"/>
    <mergeCell ref="G31:H31"/>
    <mergeCell ref="G32:H32"/>
    <mergeCell ref="F5:I5"/>
    <mergeCell ref="F6:I6"/>
  </mergeCells>
  <phoneticPr fontId="0" type="noConversion"/>
  <printOptions horizontalCentered="1"/>
  <pageMargins left="0.75" right="0.5" top="0.5" bottom="0.25" header="0.5" footer="0.5"/>
  <pageSetup orientation="portrait" r:id="rId1"/>
  <headerFooter alignWithMargins="0">
    <oddFooter>&amp;C&amp;1#&amp;"Calibri"&amp;10&amp;K000000Confidential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N57"/>
  <sheetViews>
    <sheetView showGridLines="0" topLeftCell="A19" workbookViewId="0">
      <selection activeCell="D9" sqref="D9"/>
    </sheetView>
  </sheetViews>
  <sheetFormatPr defaultRowHeight="12.75" x14ac:dyDescent="0.2"/>
  <cols>
    <col min="1" max="1" width="16.7109375" style="94" customWidth="1"/>
    <col min="2" max="2" width="13" style="94" customWidth="1"/>
    <col min="3" max="3" width="0.85546875" style="94" customWidth="1"/>
    <col min="4" max="4" width="14.28515625" style="94" customWidth="1"/>
    <col min="5" max="6" width="0.85546875" style="94" customWidth="1"/>
    <col min="7" max="7" width="14.28515625" style="94" customWidth="1"/>
    <col min="8" max="9" width="0.85546875" style="94" customWidth="1"/>
    <col min="10" max="10" width="14.28515625" style="94" customWidth="1"/>
    <col min="11" max="12" width="0.85546875" style="94" customWidth="1"/>
    <col min="13" max="13" width="14.28515625" style="94" customWidth="1"/>
    <col min="14" max="14" width="0.85546875" style="94" customWidth="1"/>
    <col min="15" max="16384" width="9.140625" style="94"/>
  </cols>
  <sheetData>
    <row r="1" spans="1:14" ht="15" x14ac:dyDescent="0.2">
      <c r="A1" s="146" t="s">
        <v>0</v>
      </c>
      <c r="B1" s="2" t="str">
        <f>'Report of (F-2)'!C3</f>
        <v/>
      </c>
      <c r="C1" s="106"/>
      <c r="D1" s="106"/>
      <c r="E1" s="106"/>
      <c r="F1" s="106"/>
      <c r="G1" s="106"/>
      <c r="H1" s="53"/>
      <c r="I1" s="53"/>
      <c r="J1" s="59"/>
      <c r="K1" s="104" t="s">
        <v>76</v>
      </c>
      <c r="L1" s="57"/>
      <c r="M1" s="57"/>
      <c r="N1" s="58"/>
    </row>
    <row r="2" spans="1:14" ht="15" customHeight="1" x14ac:dyDescent="0.2">
      <c r="A2" s="52"/>
      <c r="B2" s="52"/>
      <c r="C2" s="53"/>
      <c r="D2" s="53"/>
      <c r="E2" s="53"/>
      <c r="F2" s="53"/>
      <c r="G2" s="53"/>
      <c r="H2" s="53"/>
      <c r="I2" s="53"/>
      <c r="J2" s="763" t="str">
        <f>'Inside Cover'!B41</f>
        <v xml:space="preserve">December 31, </v>
      </c>
      <c r="K2" s="764"/>
      <c r="L2" s="764"/>
      <c r="M2" s="764"/>
      <c r="N2" s="107"/>
    </row>
    <row r="3" spans="1:14" ht="12.95" customHeight="1" x14ac:dyDescent="0.2">
      <c r="A3" s="52"/>
      <c r="B3" s="52"/>
      <c r="C3" s="53"/>
      <c r="E3" s="54"/>
      <c r="F3" s="54" t="s">
        <v>255</v>
      </c>
      <c r="G3" s="54"/>
      <c r="H3" s="53"/>
      <c r="I3" s="53"/>
      <c r="J3" s="53"/>
      <c r="K3" s="53"/>
      <c r="L3" s="53"/>
      <c r="M3" s="53"/>
      <c r="N3" s="53"/>
    </row>
    <row r="4" spans="1:14" ht="12.6" customHeight="1" x14ac:dyDescent="0.2">
      <c r="A4" s="52"/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6" customHeight="1" x14ac:dyDescent="0.2">
      <c r="A5" s="56"/>
      <c r="B5" s="96"/>
      <c r="C5" s="59"/>
      <c r="D5" s="57"/>
      <c r="E5" s="58"/>
      <c r="F5" s="59"/>
      <c r="G5" s="57"/>
      <c r="H5" s="58"/>
      <c r="I5" s="59"/>
      <c r="J5" s="57"/>
      <c r="K5" s="58"/>
      <c r="L5" s="59"/>
      <c r="M5" s="57"/>
      <c r="N5" s="58"/>
    </row>
    <row r="6" spans="1:14" ht="12.6" customHeight="1" x14ac:dyDescent="0.2">
      <c r="A6" s="61"/>
      <c r="B6" s="67"/>
      <c r="C6" s="61"/>
      <c r="D6" s="66" t="s">
        <v>77</v>
      </c>
      <c r="E6" s="67"/>
      <c r="F6" s="61"/>
      <c r="G6" s="66" t="s">
        <v>78</v>
      </c>
      <c r="H6" s="67"/>
      <c r="I6" s="61"/>
      <c r="J6" s="66" t="s">
        <v>133</v>
      </c>
      <c r="K6" s="67"/>
      <c r="L6" s="61"/>
      <c r="M6" s="66" t="s">
        <v>134</v>
      </c>
      <c r="N6" s="67"/>
    </row>
    <row r="7" spans="1:14" ht="12.6" customHeight="1" x14ac:dyDescent="0.2">
      <c r="A7" s="785" t="s">
        <v>21</v>
      </c>
      <c r="B7" s="786"/>
      <c r="C7" s="69"/>
      <c r="D7" s="70" t="s">
        <v>22</v>
      </c>
      <c r="E7" s="71"/>
      <c r="F7" s="69"/>
      <c r="G7" s="243" t="s">
        <v>310</v>
      </c>
      <c r="H7" s="71"/>
      <c r="I7" s="69"/>
      <c r="J7" s="70" t="s">
        <v>23</v>
      </c>
      <c r="K7" s="71"/>
      <c r="L7" s="69"/>
      <c r="M7" s="70" t="s">
        <v>24</v>
      </c>
      <c r="N7" s="71"/>
    </row>
    <row r="8" spans="1:14" ht="12.6" customHeight="1" x14ac:dyDescent="0.2">
      <c r="A8" s="73"/>
      <c r="B8" s="75"/>
      <c r="C8" s="76"/>
      <c r="D8" s="77"/>
      <c r="E8" s="78"/>
      <c r="F8" s="76"/>
      <c r="G8" s="77"/>
      <c r="H8" s="78"/>
      <c r="I8" s="76"/>
      <c r="J8" s="77"/>
      <c r="K8" s="78"/>
      <c r="L8" s="76"/>
      <c r="M8" s="455"/>
      <c r="N8" s="78"/>
    </row>
    <row r="9" spans="1:14" ht="12.6" customHeight="1" x14ac:dyDescent="0.2">
      <c r="A9" s="79" t="s">
        <v>237</v>
      </c>
      <c r="B9" s="148"/>
      <c r="C9" s="64"/>
      <c r="D9" s="427">
        <v>0</v>
      </c>
      <c r="E9" s="438"/>
      <c r="F9" s="439"/>
      <c r="G9" s="427">
        <v>0</v>
      </c>
      <c r="H9" s="592"/>
      <c r="I9" s="593"/>
      <c r="J9" s="427">
        <v>0</v>
      </c>
      <c r="K9" s="81"/>
      <c r="L9" s="64"/>
      <c r="M9" s="80">
        <f t="shared" ref="M9:M18" si="0">SUM(D9:J9)</f>
        <v>0</v>
      </c>
      <c r="N9" s="81"/>
    </row>
    <row r="10" spans="1:14" ht="12.6" customHeight="1" x14ac:dyDescent="0.2">
      <c r="A10" s="79" t="s">
        <v>238</v>
      </c>
      <c r="B10" s="148"/>
      <c r="C10" s="64"/>
      <c r="D10" s="440"/>
      <c r="E10" s="424"/>
      <c r="F10" s="425"/>
      <c r="G10" s="440"/>
      <c r="H10" s="424"/>
      <c r="I10" s="425"/>
      <c r="J10" s="440"/>
      <c r="K10" s="83"/>
      <c r="L10" s="84"/>
      <c r="M10" s="440"/>
      <c r="N10" s="63"/>
    </row>
    <row r="11" spans="1:14" ht="12.6" customHeight="1" x14ac:dyDescent="0.2">
      <c r="A11" s="79" t="s">
        <v>239</v>
      </c>
      <c r="B11" s="148"/>
      <c r="C11" s="64"/>
      <c r="D11" s="423"/>
      <c r="E11" s="424"/>
      <c r="F11" s="425"/>
      <c r="G11" s="423"/>
      <c r="H11" s="424"/>
      <c r="I11" s="425"/>
      <c r="J11" s="423"/>
      <c r="K11" s="83"/>
      <c r="L11" s="84"/>
      <c r="M11" s="85">
        <f t="shared" si="0"/>
        <v>0</v>
      </c>
      <c r="N11" s="63"/>
    </row>
    <row r="12" spans="1:14" ht="12.6" customHeight="1" x14ac:dyDescent="0.2">
      <c r="A12" s="79" t="s">
        <v>240</v>
      </c>
      <c r="B12" s="148"/>
      <c r="C12" s="64"/>
      <c r="D12" s="426"/>
      <c r="E12" s="424"/>
      <c r="F12" s="425"/>
      <c r="G12" s="426"/>
      <c r="H12" s="424"/>
      <c r="I12" s="425"/>
      <c r="J12" s="426"/>
      <c r="K12" s="83"/>
      <c r="L12" s="84"/>
      <c r="M12" s="82">
        <f t="shared" si="0"/>
        <v>0</v>
      </c>
      <c r="N12" s="63"/>
    </row>
    <row r="13" spans="1:14" ht="12.6" customHeight="1" x14ac:dyDescent="0.2">
      <c r="A13" s="79" t="s">
        <v>241</v>
      </c>
      <c r="B13" s="148"/>
      <c r="C13" s="64"/>
      <c r="D13" s="426"/>
      <c r="E13" s="424"/>
      <c r="F13" s="425"/>
      <c r="G13" s="440"/>
      <c r="H13" s="424"/>
      <c r="I13" s="425"/>
      <c r="J13" s="440"/>
      <c r="K13" s="83"/>
      <c r="L13" s="84"/>
      <c r="M13" s="82">
        <f t="shared" si="0"/>
        <v>0</v>
      </c>
      <c r="N13" s="63"/>
    </row>
    <row r="14" spans="1:14" ht="12.6" customHeight="1" x14ac:dyDescent="0.2">
      <c r="A14" s="79" t="s">
        <v>243</v>
      </c>
      <c r="B14" s="148"/>
      <c r="C14" s="64"/>
      <c r="D14" s="426"/>
      <c r="E14" s="424"/>
      <c r="F14" s="425"/>
      <c r="G14" s="426"/>
      <c r="H14" s="424"/>
      <c r="I14" s="425"/>
      <c r="J14" s="426"/>
      <c r="K14" s="83"/>
      <c r="L14" s="84"/>
      <c r="M14" s="82">
        <f>SUM(D14:J14)</f>
        <v>0</v>
      </c>
      <c r="N14" s="63"/>
    </row>
    <row r="15" spans="1:14" ht="12.6" customHeight="1" x14ac:dyDescent="0.2">
      <c r="A15" s="79" t="s">
        <v>242</v>
      </c>
      <c r="B15" s="148"/>
      <c r="C15" s="64"/>
      <c r="D15" s="426"/>
      <c r="E15" s="424"/>
      <c r="F15" s="425"/>
      <c r="G15" s="426"/>
      <c r="H15" s="424"/>
      <c r="I15" s="425"/>
      <c r="J15" s="426"/>
      <c r="K15" s="83"/>
      <c r="L15" s="84"/>
      <c r="M15" s="82">
        <f t="shared" si="0"/>
        <v>0</v>
      </c>
      <c r="N15" s="63"/>
    </row>
    <row r="16" spans="1:14" ht="12.6" customHeight="1" x14ac:dyDescent="0.2">
      <c r="A16" s="79" t="s">
        <v>244</v>
      </c>
      <c r="B16" s="423"/>
      <c r="C16" s="64"/>
      <c r="D16" s="426"/>
      <c r="E16" s="424"/>
      <c r="F16" s="425"/>
      <c r="G16" s="426"/>
      <c r="H16" s="424"/>
      <c r="I16" s="425"/>
      <c r="J16" s="426"/>
      <c r="K16" s="83"/>
      <c r="L16" s="84"/>
      <c r="M16" s="82">
        <f t="shared" si="0"/>
        <v>0</v>
      </c>
      <c r="N16" s="63"/>
    </row>
    <row r="17" spans="1:14" ht="12.6" customHeight="1" x14ac:dyDescent="0.2">
      <c r="A17" s="467"/>
      <c r="B17" s="590"/>
      <c r="C17" s="64"/>
      <c r="D17" s="426"/>
      <c r="E17" s="424"/>
      <c r="F17" s="425"/>
      <c r="G17" s="426"/>
      <c r="H17" s="424"/>
      <c r="I17" s="425"/>
      <c r="J17" s="426"/>
      <c r="K17" s="83"/>
      <c r="L17" s="84"/>
      <c r="M17" s="82">
        <f t="shared" si="0"/>
        <v>0</v>
      </c>
      <c r="N17" s="63"/>
    </row>
    <row r="18" spans="1:14" ht="12.6" customHeight="1" x14ac:dyDescent="0.2">
      <c r="A18" s="467"/>
      <c r="B18" s="590"/>
      <c r="C18" s="64"/>
      <c r="D18" s="426"/>
      <c r="E18" s="424"/>
      <c r="F18" s="425"/>
      <c r="G18" s="426"/>
      <c r="H18" s="424"/>
      <c r="I18" s="425"/>
      <c r="J18" s="426"/>
      <c r="K18" s="83"/>
      <c r="L18" s="84"/>
      <c r="M18" s="82">
        <f t="shared" si="0"/>
        <v>0</v>
      </c>
      <c r="N18" s="63"/>
    </row>
    <row r="19" spans="1:14" ht="12.6" customHeight="1" x14ac:dyDescent="0.2">
      <c r="A19" s="79" t="s">
        <v>245</v>
      </c>
      <c r="B19" s="148"/>
      <c r="C19" s="64"/>
      <c r="D19" s="201">
        <f>SUM(D11:D18)</f>
        <v>0</v>
      </c>
      <c r="E19" s="83"/>
      <c r="F19" s="84"/>
      <c r="G19" s="201">
        <f>SUM(G11:G18)</f>
        <v>0</v>
      </c>
      <c r="H19" s="83"/>
      <c r="I19" s="84"/>
      <c r="J19" s="201">
        <f>SUM(J11:J18)</f>
        <v>0</v>
      </c>
      <c r="K19" s="83"/>
      <c r="L19" s="84"/>
      <c r="M19" s="201">
        <f>SUM(M11:M18)</f>
        <v>0</v>
      </c>
      <c r="N19" s="63"/>
    </row>
    <row r="20" spans="1:14" ht="12.6" customHeight="1" x14ac:dyDescent="0.2">
      <c r="A20" s="79"/>
      <c r="B20" s="148"/>
      <c r="C20" s="64"/>
      <c r="D20" s="440"/>
      <c r="E20" s="424"/>
      <c r="F20" s="425"/>
      <c r="G20" s="440"/>
      <c r="H20" s="424"/>
      <c r="I20" s="425"/>
      <c r="J20" s="440"/>
      <c r="K20" s="83"/>
      <c r="L20" s="84"/>
      <c r="M20" s="440"/>
      <c r="N20" s="63"/>
    </row>
    <row r="21" spans="1:14" ht="12.6" customHeight="1" x14ac:dyDescent="0.2">
      <c r="A21" s="79" t="s">
        <v>246</v>
      </c>
      <c r="B21" s="148"/>
      <c r="C21" s="64"/>
      <c r="D21" s="477"/>
      <c r="E21" s="424"/>
      <c r="F21" s="425"/>
      <c r="G21" s="477"/>
      <c r="H21" s="424"/>
      <c r="I21" s="425"/>
      <c r="J21" s="477"/>
      <c r="K21" s="83"/>
      <c r="L21" s="84"/>
      <c r="M21" s="477"/>
      <c r="N21" s="63"/>
    </row>
    <row r="22" spans="1:14" ht="12.6" customHeight="1" x14ac:dyDescent="0.2">
      <c r="A22" s="79" t="s">
        <v>239</v>
      </c>
      <c r="B22" s="148"/>
      <c r="C22" s="64"/>
      <c r="D22" s="427">
        <v>0</v>
      </c>
      <c r="E22" s="710"/>
      <c r="F22" s="711"/>
      <c r="G22" s="427">
        <v>0</v>
      </c>
      <c r="H22" s="710"/>
      <c r="I22" s="711"/>
      <c r="J22" s="427">
        <v>0</v>
      </c>
      <c r="K22" s="712"/>
      <c r="L22" s="713"/>
      <c r="M22" s="80">
        <f t="shared" ref="M22:M29" si="1">SUM(D22:J22)</f>
        <v>0</v>
      </c>
      <c r="N22" s="63"/>
    </row>
    <row r="23" spans="1:14" ht="12.6" customHeight="1" x14ac:dyDescent="0.2">
      <c r="A23" s="79" t="s">
        <v>240</v>
      </c>
      <c r="B23" s="148"/>
      <c r="C23" s="64"/>
      <c r="D23" s="426"/>
      <c r="E23" s="424"/>
      <c r="F23" s="425"/>
      <c r="G23" s="426"/>
      <c r="H23" s="424"/>
      <c r="I23" s="425"/>
      <c r="J23" s="426"/>
      <c r="K23" s="83"/>
      <c r="L23" s="84"/>
      <c r="M23" s="82">
        <f t="shared" si="1"/>
        <v>0</v>
      </c>
      <c r="N23" s="63"/>
    </row>
    <row r="24" spans="1:14" ht="12.6" customHeight="1" x14ac:dyDescent="0.2">
      <c r="A24" s="79" t="s">
        <v>241</v>
      </c>
      <c r="B24" s="148"/>
      <c r="C24" s="64"/>
      <c r="D24" s="426"/>
      <c r="E24" s="424"/>
      <c r="F24" s="425"/>
      <c r="G24" s="440"/>
      <c r="H24" s="424"/>
      <c r="I24" s="425"/>
      <c r="J24" s="440"/>
      <c r="K24" s="83"/>
      <c r="L24" s="84"/>
      <c r="M24" s="82">
        <f t="shared" si="1"/>
        <v>0</v>
      </c>
      <c r="N24" s="63"/>
    </row>
    <row r="25" spans="1:14" ht="12.6" customHeight="1" x14ac:dyDescent="0.2">
      <c r="A25" s="79" t="s">
        <v>243</v>
      </c>
      <c r="B25" s="148"/>
      <c r="C25" s="64"/>
      <c r="D25" s="426"/>
      <c r="E25" s="424"/>
      <c r="F25" s="425"/>
      <c r="G25" s="426"/>
      <c r="H25" s="424"/>
      <c r="I25" s="425"/>
      <c r="J25" s="426"/>
      <c r="K25" s="83"/>
      <c r="L25" s="84"/>
      <c r="M25" s="82">
        <f t="shared" si="1"/>
        <v>0</v>
      </c>
      <c r="N25" s="63"/>
    </row>
    <row r="26" spans="1:14" ht="12.6" customHeight="1" x14ac:dyDescent="0.2">
      <c r="A26" s="79" t="s">
        <v>242</v>
      </c>
      <c r="B26" s="148"/>
      <c r="C26" s="64"/>
      <c r="D26" s="426"/>
      <c r="E26" s="424"/>
      <c r="F26" s="425"/>
      <c r="G26" s="426"/>
      <c r="H26" s="424"/>
      <c r="I26" s="425"/>
      <c r="J26" s="426"/>
      <c r="K26" s="83"/>
      <c r="L26" s="84"/>
      <c r="M26" s="82">
        <f t="shared" si="1"/>
        <v>0</v>
      </c>
      <c r="N26" s="63"/>
    </row>
    <row r="27" spans="1:14" ht="12.6" customHeight="1" x14ac:dyDescent="0.2">
      <c r="A27" s="79" t="s">
        <v>244</v>
      </c>
      <c r="B27" s="423"/>
      <c r="C27" s="64"/>
      <c r="D27" s="426"/>
      <c r="E27" s="424"/>
      <c r="F27" s="425"/>
      <c r="G27" s="426"/>
      <c r="H27" s="424"/>
      <c r="I27" s="425"/>
      <c r="J27" s="426"/>
      <c r="K27" s="83"/>
      <c r="L27" s="84"/>
      <c r="M27" s="426">
        <f t="shared" si="1"/>
        <v>0</v>
      </c>
      <c r="N27" s="63"/>
    </row>
    <row r="28" spans="1:14" ht="12.6" customHeight="1" x14ac:dyDescent="0.2">
      <c r="A28" s="467"/>
      <c r="B28" s="590"/>
      <c r="C28" s="64"/>
      <c r="D28" s="426"/>
      <c r="E28" s="424"/>
      <c r="F28" s="425"/>
      <c r="G28" s="426"/>
      <c r="H28" s="424"/>
      <c r="I28" s="425"/>
      <c r="J28" s="426"/>
      <c r="K28" s="83"/>
      <c r="L28" s="84"/>
      <c r="M28" s="426">
        <f t="shared" si="1"/>
        <v>0</v>
      </c>
      <c r="N28" s="63"/>
    </row>
    <row r="29" spans="1:14" ht="12.6" customHeight="1" x14ac:dyDescent="0.2">
      <c r="A29" s="467"/>
      <c r="B29" s="590"/>
      <c r="C29" s="64"/>
      <c r="D29" s="426"/>
      <c r="E29" s="424"/>
      <c r="F29" s="425"/>
      <c r="G29" s="426"/>
      <c r="H29" s="424"/>
      <c r="I29" s="425"/>
      <c r="J29" s="426"/>
      <c r="K29" s="83"/>
      <c r="L29" s="84"/>
      <c r="M29" s="426">
        <f t="shared" si="1"/>
        <v>0</v>
      </c>
      <c r="N29" s="63"/>
    </row>
    <row r="30" spans="1:14" ht="12.6" customHeight="1" x14ac:dyDescent="0.2">
      <c r="A30" s="79" t="s">
        <v>571</v>
      </c>
      <c r="B30" s="148"/>
      <c r="C30" s="64"/>
      <c r="D30" s="201">
        <f>SUM(D22:D29)</f>
        <v>0</v>
      </c>
      <c r="E30" s="83"/>
      <c r="F30" s="84"/>
      <c r="G30" s="201">
        <f>SUM(G22:G29)</f>
        <v>0</v>
      </c>
      <c r="H30" s="83"/>
      <c r="I30" s="84"/>
      <c r="J30" s="201">
        <f>SUM(J22:J29)</f>
        <v>0</v>
      </c>
      <c r="K30" s="83"/>
      <c r="L30" s="84"/>
      <c r="M30" s="201">
        <f>SUM(M22:M29)</f>
        <v>0</v>
      </c>
      <c r="N30" s="63"/>
    </row>
    <row r="31" spans="1:14" ht="12.6" customHeight="1" x14ac:dyDescent="0.2">
      <c r="A31" s="79"/>
      <c r="B31" s="148"/>
      <c r="C31" s="64"/>
      <c r="D31" s="159"/>
      <c r="E31" s="83"/>
      <c r="F31" s="84"/>
      <c r="G31" s="159"/>
      <c r="H31" s="83"/>
      <c r="I31" s="84"/>
      <c r="J31" s="159"/>
      <c r="K31" s="83"/>
      <c r="L31" s="84"/>
      <c r="M31" s="456"/>
      <c r="N31" s="63"/>
    </row>
    <row r="32" spans="1:14" ht="12.6" customHeight="1" thickBot="1" x14ac:dyDescent="0.25">
      <c r="A32" s="79" t="s">
        <v>247</v>
      </c>
      <c r="B32" s="148"/>
      <c r="C32" s="64"/>
      <c r="D32" s="309">
        <f>D9+D19-D30</f>
        <v>0</v>
      </c>
      <c r="E32" s="83"/>
      <c r="F32" s="84"/>
      <c r="G32" s="309">
        <f>G9+G19-G30</f>
        <v>0</v>
      </c>
      <c r="H32" s="83"/>
      <c r="I32" s="84"/>
      <c r="J32" s="309">
        <f>J9+J19-J30</f>
        <v>0</v>
      </c>
      <c r="K32" s="83"/>
      <c r="L32" s="84"/>
      <c r="M32" s="309">
        <f>M9+M19-M30</f>
        <v>0</v>
      </c>
      <c r="N32" s="63"/>
    </row>
    <row r="33" spans="1:14" ht="12.6" customHeight="1" thickTop="1" x14ac:dyDescent="0.2">
      <c r="A33" s="147"/>
      <c r="B33" s="150"/>
      <c r="C33" s="91"/>
      <c r="D33" s="85"/>
      <c r="E33" s="155"/>
      <c r="F33" s="154"/>
      <c r="G33" s="85"/>
      <c r="H33" s="155"/>
      <c r="I33" s="154"/>
      <c r="J33" s="85"/>
      <c r="K33" s="155"/>
      <c r="L33" s="154"/>
      <c r="M33" s="85"/>
      <c r="N33" s="93"/>
    </row>
    <row r="34" spans="1:14" ht="12.6" customHeight="1" x14ac:dyDescent="0.2">
      <c r="A34" s="221"/>
      <c r="B34" s="221"/>
      <c r="C34" s="77"/>
      <c r="D34" s="158"/>
      <c r="E34" s="222"/>
      <c r="F34" s="222"/>
      <c r="G34" s="158"/>
      <c r="H34" s="222"/>
      <c r="I34" s="222"/>
      <c r="J34" s="158"/>
      <c r="K34" s="222"/>
      <c r="L34" s="222"/>
      <c r="M34" s="158"/>
      <c r="N34" s="77"/>
    </row>
    <row r="35" spans="1:14" ht="12.6" customHeight="1" x14ac:dyDescent="0.2">
      <c r="A35" s="223"/>
      <c r="B35" s="223"/>
      <c r="C35" s="62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224"/>
    </row>
    <row r="36" spans="1:14" ht="12.95" customHeight="1" x14ac:dyDescent="0.2">
      <c r="A36" s="223"/>
      <c r="B36" s="223"/>
      <c r="C36" s="62"/>
      <c r="D36" s="86"/>
      <c r="E36" s="62"/>
      <c r="F36" s="225" t="s">
        <v>248</v>
      </c>
      <c r="G36" s="86"/>
      <c r="H36" s="62"/>
      <c r="I36" s="62"/>
      <c r="J36" s="86"/>
      <c r="K36" s="62"/>
      <c r="L36" s="62"/>
      <c r="M36" s="86"/>
      <c r="N36" s="62"/>
    </row>
    <row r="37" spans="1:14" ht="12.6" customHeight="1" x14ac:dyDescent="0.2">
      <c r="A37" s="226"/>
      <c r="B37" s="226"/>
      <c r="C37" s="92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227"/>
    </row>
    <row r="38" spans="1:14" ht="12.6" customHeight="1" x14ac:dyDescent="0.2">
      <c r="A38" s="228" t="s">
        <v>250</v>
      </c>
      <c r="B38" s="221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157"/>
    </row>
    <row r="39" spans="1:14" ht="12.6" customHeight="1" x14ac:dyDescent="0.2">
      <c r="A39" s="79" t="s">
        <v>251</v>
      </c>
      <c r="B39" s="223"/>
      <c r="C39" s="62"/>
      <c r="D39" s="97"/>
      <c r="E39" s="97"/>
      <c r="F39" s="62"/>
      <c r="G39" s="97"/>
      <c r="H39" s="97"/>
      <c r="I39" s="62"/>
      <c r="J39" s="97"/>
      <c r="K39" s="97"/>
      <c r="L39" s="62"/>
      <c r="M39" s="97"/>
      <c r="N39" s="157"/>
    </row>
    <row r="40" spans="1:14" ht="12.6" customHeight="1" x14ac:dyDescent="0.2">
      <c r="A40" s="147" t="s">
        <v>249</v>
      </c>
      <c r="B40" s="226"/>
      <c r="C40" s="92"/>
      <c r="D40" s="149"/>
      <c r="E40" s="85"/>
      <c r="F40" s="86"/>
      <c r="G40" s="159"/>
      <c r="H40" s="86"/>
      <c r="I40" s="86"/>
      <c r="J40" s="159"/>
      <c r="K40" s="86"/>
      <c r="L40" s="86"/>
      <c r="M40" s="159"/>
      <c r="N40" s="157"/>
    </row>
    <row r="41" spans="1:14" ht="12.6" customHeight="1" x14ac:dyDescent="0.2">
      <c r="A41" s="228"/>
      <c r="B41" s="229"/>
      <c r="C41" s="76"/>
      <c r="D41" s="87"/>
      <c r="E41" s="230"/>
      <c r="F41" s="231"/>
      <c r="G41" s="87"/>
      <c r="H41" s="222"/>
      <c r="I41" s="222"/>
      <c r="J41" s="87"/>
      <c r="K41" s="222"/>
      <c r="L41" s="222"/>
      <c r="M41" s="87"/>
      <c r="N41" s="458"/>
    </row>
    <row r="42" spans="1:14" ht="12.6" customHeight="1" x14ac:dyDescent="0.2">
      <c r="A42" s="79" t="s">
        <v>254</v>
      </c>
      <c r="B42" s="148"/>
      <c r="C42" s="64"/>
      <c r="D42" s="219" t="s">
        <v>252</v>
      </c>
      <c r="E42" s="83"/>
      <c r="F42" s="84"/>
      <c r="G42" s="220"/>
      <c r="H42" s="220"/>
      <c r="I42" s="220"/>
      <c r="J42" s="219" t="s">
        <v>253</v>
      </c>
      <c r="K42" s="220"/>
      <c r="L42" s="220"/>
      <c r="M42" s="220"/>
      <c r="N42" s="459"/>
    </row>
    <row r="43" spans="1:14" ht="12.6" customHeight="1" x14ac:dyDescent="0.2">
      <c r="A43" s="147"/>
      <c r="B43" s="150"/>
      <c r="C43" s="91"/>
      <c r="D43" s="85"/>
      <c r="E43" s="93"/>
      <c r="F43" s="91"/>
      <c r="G43" s="85"/>
      <c r="H43" s="457"/>
      <c r="I43" s="457"/>
      <c r="J43" s="423"/>
      <c r="K43" s="457"/>
      <c r="L43" s="457"/>
      <c r="M43" s="423"/>
      <c r="N43" s="460"/>
    </row>
    <row r="44" spans="1:14" ht="12.6" customHeight="1" x14ac:dyDescent="0.2">
      <c r="A44" s="443"/>
      <c r="B44" s="426"/>
      <c r="C44" s="76"/>
      <c r="D44" s="440" t="s">
        <v>227</v>
      </c>
      <c r="E44" s="442"/>
      <c r="F44" s="443"/>
      <c r="G44" s="426"/>
      <c r="H44" s="426"/>
      <c r="I44" s="426"/>
      <c r="J44" s="426"/>
      <c r="K44" s="426"/>
      <c r="L44" s="426"/>
      <c r="M44" s="426"/>
      <c r="N44" s="461"/>
    </row>
    <row r="45" spans="1:14" ht="12.6" customHeight="1" x14ac:dyDescent="0.2">
      <c r="A45" s="443"/>
      <c r="B45" s="426"/>
      <c r="C45" s="64"/>
      <c r="D45" s="440" t="s">
        <v>227</v>
      </c>
      <c r="E45" s="438"/>
      <c r="F45" s="444"/>
      <c r="G45" s="445"/>
      <c r="H45" s="445"/>
      <c r="I45" s="446"/>
      <c r="J45" s="445"/>
      <c r="K45" s="445"/>
      <c r="L45" s="446"/>
      <c r="M45" s="445"/>
      <c r="N45" s="461"/>
    </row>
    <row r="46" spans="1:14" ht="12.6" customHeight="1" x14ac:dyDescent="0.2">
      <c r="A46" s="443"/>
      <c r="B46" s="426"/>
      <c r="C46" s="64"/>
      <c r="D46" s="440" t="s">
        <v>227</v>
      </c>
      <c r="E46" s="438"/>
      <c r="F46" s="444"/>
      <c r="G46" s="445"/>
      <c r="H46" s="445"/>
      <c r="I46" s="446"/>
      <c r="J46" s="445"/>
      <c r="K46" s="445"/>
      <c r="L46" s="446"/>
      <c r="M46" s="445"/>
      <c r="N46" s="461"/>
    </row>
    <row r="47" spans="1:14" ht="12.6" customHeight="1" x14ac:dyDescent="0.2">
      <c r="A47" s="443"/>
      <c r="B47" s="426"/>
      <c r="C47" s="64"/>
      <c r="D47" s="440" t="s">
        <v>227</v>
      </c>
      <c r="E47" s="447"/>
      <c r="F47" s="444"/>
      <c r="G47" s="446"/>
      <c r="H47" s="446"/>
      <c r="I47" s="446"/>
      <c r="J47" s="446"/>
      <c r="K47" s="446"/>
      <c r="L47" s="446"/>
      <c r="M47" s="446"/>
      <c r="N47" s="462"/>
    </row>
    <row r="48" spans="1:14" ht="12.6" customHeight="1" x14ac:dyDescent="0.2">
      <c r="A48" s="443"/>
      <c r="B48" s="426"/>
      <c r="C48" s="238"/>
      <c r="D48" s="440" t="s">
        <v>227</v>
      </c>
      <c r="E48" s="448"/>
      <c r="F48" s="449"/>
      <c r="G48" s="450"/>
      <c r="H48" s="450"/>
      <c r="I48" s="450"/>
      <c r="J48" s="450"/>
      <c r="K48" s="450"/>
      <c r="L48" s="450"/>
      <c r="M48" s="450"/>
      <c r="N48" s="463"/>
    </row>
    <row r="49" spans="1:14" ht="12.6" customHeight="1" x14ac:dyDescent="0.2">
      <c r="A49" s="443"/>
      <c r="B49" s="426"/>
      <c r="C49" s="238"/>
      <c r="D49" s="440" t="s">
        <v>227</v>
      </c>
      <c r="E49" s="451"/>
      <c r="F49" s="449"/>
      <c r="G49" s="450"/>
      <c r="H49" s="450"/>
      <c r="I49" s="450"/>
      <c r="J49" s="450"/>
      <c r="K49" s="450"/>
      <c r="L49" s="450"/>
      <c r="M49" s="450"/>
      <c r="N49" s="463"/>
    </row>
    <row r="50" spans="1:14" ht="12.6" customHeight="1" x14ac:dyDescent="0.2">
      <c r="A50" s="443"/>
      <c r="B50" s="426"/>
      <c r="C50" s="238"/>
      <c r="D50" s="440" t="s">
        <v>227</v>
      </c>
      <c r="E50" s="448"/>
      <c r="F50" s="449"/>
      <c r="G50" s="450"/>
      <c r="H50" s="450"/>
      <c r="I50" s="450"/>
      <c r="J50" s="450"/>
      <c r="K50" s="450"/>
      <c r="L50" s="450"/>
      <c r="M50" s="450"/>
      <c r="N50" s="463"/>
    </row>
    <row r="51" spans="1:14" ht="12.6" customHeight="1" x14ac:dyDescent="0.2">
      <c r="A51" s="443"/>
      <c r="B51" s="426"/>
      <c r="C51" s="238"/>
      <c r="D51" s="440" t="s">
        <v>227</v>
      </c>
      <c r="E51" s="448"/>
      <c r="F51" s="449"/>
      <c r="G51" s="450"/>
      <c r="H51" s="450"/>
      <c r="I51" s="450"/>
      <c r="J51" s="450"/>
      <c r="K51" s="450"/>
      <c r="L51" s="450"/>
      <c r="M51" s="450"/>
      <c r="N51" s="463"/>
    </row>
    <row r="52" spans="1:14" ht="12.6" customHeight="1" x14ac:dyDescent="0.2">
      <c r="A52" s="443"/>
      <c r="B52" s="426"/>
      <c r="C52" s="238"/>
      <c r="D52" s="440" t="s">
        <v>227</v>
      </c>
      <c r="E52" s="448"/>
      <c r="F52" s="449"/>
      <c r="G52" s="450"/>
      <c r="H52" s="450"/>
      <c r="I52" s="450"/>
      <c r="J52" s="450"/>
      <c r="K52" s="450"/>
      <c r="L52" s="450"/>
      <c r="M52" s="450"/>
      <c r="N52" s="463"/>
    </row>
    <row r="53" spans="1:14" ht="12.6" customHeight="1" x14ac:dyDescent="0.2">
      <c r="A53" s="443"/>
      <c r="B53" s="426"/>
      <c r="C53" s="238"/>
      <c r="D53" s="440" t="s">
        <v>227</v>
      </c>
      <c r="E53" s="448"/>
      <c r="F53" s="449"/>
      <c r="G53" s="450"/>
      <c r="H53" s="450"/>
      <c r="I53" s="450"/>
      <c r="J53" s="450"/>
      <c r="K53" s="450"/>
      <c r="L53" s="450"/>
      <c r="M53" s="450"/>
      <c r="N53" s="463"/>
    </row>
    <row r="54" spans="1:14" ht="12.6" customHeight="1" x14ac:dyDescent="0.2">
      <c r="A54" s="454"/>
      <c r="B54" s="453"/>
      <c r="C54" s="238"/>
      <c r="D54" s="426" t="s">
        <v>227</v>
      </c>
      <c r="E54" s="448"/>
      <c r="F54" s="449"/>
      <c r="G54" s="450"/>
      <c r="H54" s="450"/>
      <c r="I54" s="450"/>
      <c r="J54" s="450"/>
      <c r="K54" s="450"/>
      <c r="L54" s="450"/>
      <c r="M54" s="450"/>
      <c r="N54" s="463"/>
    </row>
    <row r="55" spans="1:14" ht="12.6" customHeight="1" x14ac:dyDescent="0.2">
      <c r="A55" s="454"/>
      <c r="B55" s="453"/>
      <c r="C55" s="454"/>
      <c r="D55" s="452"/>
      <c r="E55" s="453"/>
      <c r="F55" s="454"/>
      <c r="G55" s="452"/>
      <c r="H55" s="452"/>
      <c r="I55" s="452"/>
      <c r="J55" s="452"/>
      <c r="K55" s="452"/>
      <c r="L55" s="452"/>
      <c r="M55" s="452"/>
      <c r="N55" s="453"/>
    </row>
    <row r="56" spans="1:14" ht="12.75" customHeight="1" x14ac:dyDescent="0.2">
      <c r="J56" s="441"/>
      <c r="N56" s="441"/>
    </row>
    <row r="57" spans="1:14" x14ac:dyDescent="0.2">
      <c r="F57" s="239" t="s">
        <v>159</v>
      </c>
      <c r="N57" s="441"/>
    </row>
  </sheetData>
  <sheetProtection password="EA9C" sheet="1" objects="1" scenarios="1"/>
  <mergeCells count="2">
    <mergeCell ref="J2:M2"/>
    <mergeCell ref="A7:B7"/>
  </mergeCells>
  <phoneticPr fontId="0" type="noConversion"/>
  <pageMargins left="0.75" right="0.5" top="0.5" bottom="0" header="0.5" footer="0.5"/>
  <pageSetup orientation="portrait" r:id="rId1"/>
  <headerFooter alignWithMargins="0">
    <oddFooter>&amp;C&amp;1#&amp;"Calibri"&amp;10&amp;K000000Confidential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S57"/>
  <sheetViews>
    <sheetView showGridLines="0" workbookViewId="0">
      <selection activeCell="G10" sqref="G10"/>
    </sheetView>
  </sheetViews>
  <sheetFormatPr defaultRowHeight="12.75" x14ac:dyDescent="0.2"/>
  <cols>
    <col min="1" max="1" width="16.7109375" style="94" customWidth="1"/>
    <col min="2" max="2" width="13" style="94" customWidth="1"/>
    <col min="3" max="3" width="0.85546875" style="94" customWidth="1"/>
    <col min="4" max="4" width="14.28515625" style="94" customWidth="1"/>
    <col min="5" max="6" width="0.85546875" style="94" customWidth="1"/>
    <col min="7" max="7" width="14.28515625" style="94" customWidth="1"/>
    <col min="8" max="9" width="0.85546875" style="94" customWidth="1"/>
    <col min="10" max="10" width="14.28515625" style="94" customWidth="1"/>
    <col min="11" max="12" width="0.85546875" style="94" customWidth="1"/>
    <col min="13" max="13" width="14.28515625" style="94" customWidth="1"/>
    <col min="14" max="14" width="0.85546875" style="94" customWidth="1"/>
    <col min="15" max="15" width="9.140625" style="94"/>
    <col min="16" max="16" width="9.7109375" style="94" bestFit="1" customWidth="1"/>
    <col min="17" max="18" width="9.140625" style="94"/>
    <col min="19" max="19" width="12" style="94" bestFit="1" customWidth="1"/>
    <col min="20" max="16384" width="9.140625" style="94"/>
  </cols>
  <sheetData>
    <row r="1" spans="1:19" ht="15" x14ac:dyDescent="0.2">
      <c r="A1" s="146" t="s">
        <v>0</v>
      </c>
      <c r="B1" s="2" t="str">
        <f>'Report of (F-2)'!C3</f>
        <v/>
      </c>
      <c r="C1" s="106"/>
      <c r="D1" s="106"/>
      <c r="E1" s="106"/>
      <c r="F1" s="106"/>
      <c r="G1" s="106"/>
      <c r="H1" s="53"/>
      <c r="I1" s="53"/>
      <c r="J1" s="760" t="s">
        <v>76</v>
      </c>
      <c r="K1" s="761"/>
      <c r="L1" s="761"/>
      <c r="M1" s="761"/>
      <c r="N1" s="762"/>
    </row>
    <row r="2" spans="1:19" ht="14.25" customHeight="1" x14ac:dyDescent="0.2">
      <c r="A2" s="52"/>
      <c r="B2" s="52"/>
      <c r="C2" s="53"/>
      <c r="D2" s="53"/>
      <c r="E2" s="53"/>
      <c r="F2" s="53"/>
      <c r="G2" s="744"/>
      <c r="H2" s="53"/>
      <c r="I2" s="53"/>
      <c r="J2" s="788" t="str">
        <f>'Inside Cover'!B41</f>
        <v xml:space="preserve">December 31, </v>
      </c>
      <c r="K2" s="789"/>
      <c r="L2" s="789"/>
      <c r="M2" s="789"/>
      <c r="N2" s="790"/>
      <c r="P2" s="361"/>
    </row>
    <row r="3" spans="1:19" ht="15" x14ac:dyDescent="0.2">
      <c r="A3" s="52"/>
      <c r="B3" s="52"/>
      <c r="C3" s="53"/>
      <c r="D3" s="53"/>
      <c r="E3" s="53"/>
      <c r="F3" s="53"/>
      <c r="G3" s="53"/>
      <c r="H3" s="53"/>
      <c r="I3" s="53"/>
      <c r="J3" s="109"/>
      <c r="K3" s="266"/>
      <c r="L3" s="109"/>
      <c r="M3" s="109"/>
      <c r="N3" s="109"/>
    </row>
    <row r="4" spans="1:19" ht="12.95" customHeight="1" x14ac:dyDescent="0.2">
      <c r="A4" s="766" t="s">
        <v>256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P4" s="361"/>
    </row>
    <row r="5" spans="1:19" ht="12.6" customHeight="1" x14ac:dyDescent="0.2">
      <c r="A5" s="52"/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9" ht="12.6" customHeight="1" x14ac:dyDescent="0.2">
      <c r="A6" s="56"/>
      <c r="B6" s="95"/>
      <c r="C6" s="57"/>
      <c r="D6" s="57"/>
      <c r="E6" s="58"/>
      <c r="F6" s="59"/>
      <c r="G6" s="57"/>
      <c r="H6" s="58"/>
      <c r="I6" s="59"/>
      <c r="J6" s="57"/>
      <c r="K6" s="58"/>
      <c r="L6" s="59"/>
      <c r="M6" s="57"/>
      <c r="N6" s="58"/>
      <c r="P6" s="361"/>
    </row>
    <row r="7" spans="1:19" ht="12.6" customHeight="1" x14ac:dyDescent="0.2">
      <c r="A7" s="61"/>
      <c r="B7" s="66"/>
      <c r="C7" s="66"/>
      <c r="D7" s="66"/>
      <c r="E7" s="67"/>
      <c r="F7" s="61"/>
      <c r="G7" s="66" t="s">
        <v>77</v>
      </c>
      <c r="H7" s="67"/>
      <c r="I7" s="61"/>
      <c r="J7" s="66" t="s">
        <v>78</v>
      </c>
      <c r="K7" s="67"/>
      <c r="L7" s="61"/>
      <c r="M7" s="66" t="s">
        <v>134</v>
      </c>
      <c r="N7" s="67"/>
    </row>
    <row r="8" spans="1:19" ht="12.6" customHeight="1" x14ac:dyDescent="0.2">
      <c r="A8" s="785" t="s">
        <v>21</v>
      </c>
      <c r="B8" s="787"/>
      <c r="C8" s="787"/>
      <c r="D8" s="787"/>
      <c r="E8" s="786"/>
      <c r="F8" s="69"/>
      <c r="G8" s="70" t="s">
        <v>22</v>
      </c>
      <c r="H8" s="71"/>
      <c r="I8" s="69"/>
      <c r="J8" s="243" t="s">
        <v>310</v>
      </c>
      <c r="K8" s="71"/>
      <c r="L8" s="69"/>
      <c r="M8" s="70" t="s">
        <v>23</v>
      </c>
      <c r="N8" s="71"/>
    </row>
    <row r="9" spans="1:19" ht="12.6" customHeight="1" x14ac:dyDescent="0.2">
      <c r="A9" s="73"/>
      <c r="B9" s="74"/>
      <c r="C9" s="62"/>
      <c r="D9" s="62"/>
      <c r="E9" s="63"/>
      <c r="F9" s="76"/>
      <c r="G9" s="77"/>
      <c r="H9" s="78"/>
      <c r="I9" s="76"/>
      <c r="J9" s="455"/>
      <c r="K9" s="78"/>
      <c r="L9" s="76"/>
      <c r="M9" s="455"/>
      <c r="N9" s="78"/>
    </row>
    <row r="10" spans="1:19" ht="12.6" customHeight="1" x14ac:dyDescent="0.2">
      <c r="A10" s="79" t="s">
        <v>237</v>
      </c>
      <c r="B10" s="223"/>
      <c r="C10" s="62"/>
      <c r="D10" s="97"/>
      <c r="E10" s="81"/>
      <c r="F10" s="64"/>
      <c r="G10" s="427">
        <v>0</v>
      </c>
      <c r="H10" s="438"/>
      <c r="I10" s="439"/>
      <c r="J10" s="427">
        <v>0</v>
      </c>
      <c r="K10" s="81"/>
      <c r="L10" s="64"/>
      <c r="M10" s="80">
        <f>SUM(G10:J10)</f>
        <v>0</v>
      </c>
      <c r="N10" s="81"/>
    </row>
    <row r="11" spans="1:19" ht="12.6" customHeight="1" x14ac:dyDescent="0.2">
      <c r="A11" s="79" t="s">
        <v>257</v>
      </c>
      <c r="B11" s="507"/>
      <c r="C11" s="508"/>
      <c r="D11" s="477"/>
      <c r="E11" s="83"/>
      <c r="F11" s="84"/>
      <c r="G11" s="441"/>
      <c r="H11" s="424"/>
      <c r="I11" s="425"/>
      <c r="J11" s="441"/>
      <c r="K11" s="83"/>
      <c r="L11" s="84"/>
      <c r="M11" s="440"/>
      <c r="N11" s="63"/>
    </row>
    <row r="12" spans="1:19" ht="12.6" customHeight="1" x14ac:dyDescent="0.2">
      <c r="A12" s="506"/>
      <c r="B12" s="507"/>
      <c r="C12" s="508"/>
      <c r="D12" s="477"/>
      <c r="E12" s="83"/>
      <c r="F12" s="84"/>
      <c r="G12" s="423"/>
      <c r="H12" s="438"/>
      <c r="I12" s="439"/>
      <c r="J12" s="423"/>
      <c r="K12" s="81"/>
      <c r="L12" s="64"/>
      <c r="M12" s="85">
        <f>SUM(G12:J12)</f>
        <v>0</v>
      </c>
      <c r="N12" s="63"/>
      <c r="S12" s="313"/>
    </row>
    <row r="13" spans="1:19" ht="12.6" customHeight="1" x14ac:dyDescent="0.2">
      <c r="A13" s="79" t="s">
        <v>258</v>
      </c>
      <c r="B13" s="223"/>
      <c r="C13" s="62"/>
      <c r="D13" s="86"/>
      <c r="E13" s="83"/>
      <c r="F13" s="84"/>
      <c r="G13" s="670">
        <f>SUM(G10:G12)</f>
        <v>0</v>
      </c>
      <c r="H13" s="83"/>
      <c r="I13" s="84"/>
      <c r="J13" s="670">
        <f>SUM(J10:J12)</f>
        <v>0</v>
      </c>
      <c r="K13" s="83"/>
      <c r="L13" s="84"/>
      <c r="M13" s="80">
        <f>SUM(G13:J13)</f>
        <v>0</v>
      </c>
      <c r="N13" s="63"/>
    </row>
    <row r="14" spans="1:19" ht="12.6" customHeight="1" x14ac:dyDescent="0.2">
      <c r="A14" s="79" t="s">
        <v>259</v>
      </c>
      <c r="B14" s="223"/>
      <c r="C14" s="62"/>
      <c r="D14" s="86"/>
      <c r="E14" s="83"/>
      <c r="F14" s="84"/>
      <c r="G14" s="440"/>
      <c r="H14" s="83"/>
      <c r="I14" s="84"/>
      <c r="J14" s="440"/>
      <c r="K14" s="83"/>
      <c r="L14" s="84"/>
      <c r="M14" s="85">
        <f>SUM(G14:J14)</f>
        <v>0</v>
      </c>
      <c r="N14" s="63"/>
    </row>
    <row r="15" spans="1:19" ht="12.6" customHeight="1" x14ac:dyDescent="0.2">
      <c r="A15" s="79" t="s">
        <v>247</v>
      </c>
      <c r="B15" s="223"/>
      <c r="C15" s="62"/>
      <c r="D15" s="86"/>
      <c r="E15" s="83"/>
      <c r="F15" s="84"/>
      <c r="G15" s="670">
        <f>G13-G14</f>
        <v>0</v>
      </c>
      <c r="H15" s="83"/>
      <c r="I15" s="84"/>
      <c r="J15" s="670">
        <f>J13-J14</f>
        <v>0</v>
      </c>
      <c r="K15" s="83"/>
      <c r="L15" s="84"/>
      <c r="M15" s="670">
        <f>M13-M14</f>
        <v>0</v>
      </c>
      <c r="N15" s="63"/>
    </row>
    <row r="16" spans="1:19" ht="12.6" customHeight="1" x14ac:dyDescent="0.2">
      <c r="A16" s="79" t="s">
        <v>260</v>
      </c>
      <c r="B16" s="223"/>
      <c r="C16" s="62"/>
      <c r="D16" s="86"/>
      <c r="E16" s="83"/>
      <c r="F16" s="84"/>
      <c r="G16" s="426"/>
      <c r="H16" s="83"/>
      <c r="I16" s="84"/>
      <c r="J16" s="426"/>
      <c r="K16" s="83"/>
      <c r="L16" s="84"/>
      <c r="M16" s="82">
        <f>SUM(G16:J16)</f>
        <v>0</v>
      </c>
      <c r="N16" s="63"/>
    </row>
    <row r="17" spans="1:14" ht="12.6" customHeight="1" x14ac:dyDescent="0.2">
      <c r="A17" s="79"/>
      <c r="B17" s="86"/>
      <c r="C17" s="62"/>
      <c r="D17" s="86"/>
      <c r="E17" s="83"/>
      <c r="F17" s="84"/>
      <c r="G17" s="426"/>
      <c r="H17" s="83"/>
      <c r="I17" s="84"/>
      <c r="J17" s="82"/>
      <c r="K17" s="83"/>
      <c r="L17" s="84"/>
      <c r="M17" s="82">
        <f>SUM(G17:J17)</f>
        <v>0</v>
      </c>
      <c r="N17" s="63"/>
    </row>
    <row r="18" spans="1:14" ht="12.6" customHeight="1" thickBot="1" x14ac:dyDescent="0.25">
      <c r="A18" s="79" t="s">
        <v>261</v>
      </c>
      <c r="B18" s="223"/>
      <c r="C18" s="62"/>
      <c r="D18" s="86"/>
      <c r="E18" s="83"/>
      <c r="F18" s="84"/>
      <c r="G18" s="309">
        <f>G15-G16-G17</f>
        <v>0</v>
      </c>
      <c r="H18" s="81"/>
      <c r="I18" s="64"/>
      <c r="J18" s="309">
        <f>J15-J16-J17</f>
        <v>0</v>
      </c>
      <c r="K18" s="81"/>
      <c r="L18" s="64"/>
      <c r="M18" s="737">
        <f>SUM(G18:J18)</f>
        <v>0</v>
      </c>
      <c r="N18" s="63"/>
    </row>
    <row r="19" spans="1:14" ht="12.6" customHeight="1" thickTop="1" x14ac:dyDescent="0.2">
      <c r="A19" s="147"/>
      <c r="B19" s="226"/>
      <c r="C19" s="92"/>
      <c r="D19" s="85"/>
      <c r="E19" s="155"/>
      <c r="F19" s="154"/>
      <c r="G19" s="82"/>
      <c r="H19" s="155"/>
      <c r="I19" s="154"/>
      <c r="J19" s="82"/>
      <c r="K19" s="155"/>
      <c r="L19" s="154"/>
      <c r="M19" s="85"/>
      <c r="N19" s="93"/>
    </row>
    <row r="20" spans="1:14" ht="12.6" customHeight="1" x14ac:dyDescent="0.2">
      <c r="A20" s="221"/>
      <c r="B20" s="221"/>
      <c r="C20" s="77"/>
      <c r="D20" s="158"/>
      <c r="E20" s="87"/>
      <c r="F20" s="87"/>
      <c r="G20" s="158"/>
      <c r="H20" s="87"/>
      <c r="I20" s="87"/>
      <c r="J20" s="158"/>
      <c r="K20" s="87"/>
      <c r="L20" s="87"/>
      <c r="M20" s="158"/>
      <c r="N20" s="77"/>
    </row>
    <row r="21" spans="1:14" ht="12.6" customHeight="1" x14ac:dyDescent="0.2">
      <c r="A21" s="223"/>
      <c r="B21" s="223"/>
      <c r="C21" s="62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62"/>
    </row>
    <row r="22" spans="1:14" ht="12.6" customHeight="1" x14ac:dyDescent="0.2">
      <c r="A22" s="714"/>
      <c r="B22" s="714"/>
      <c r="C22" s="109"/>
      <c r="D22" s="715"/>
      <c r="E22" s="715"/>
      <c r="F22" s="716" t="s">
        <v>262</v>
      </c>
      <c r="G22" s="715"/>
      <c r="H22" s="715"/>
      <c r="I22" s="715"/>
      <c r="J22" s="715"/>
      <c r="K22" s="715"/>
      <c r="L22" s="715"/>
      <c r="M22" s="715"/>
      <c r="N22" s="62"/>
    </row>
    <row r="23" spans="1:14" ht="12.6" customHeight="1" x14ac:dyDescent="0.2">
      <c r="A23" s="226"/>
      <c r="B23" s="226"/>
      <c r="C23" s="92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92"/>
    </row>
    <row r="24" spans="1:14" ht="12.6" customHeight="1" x14ac:dyDescent="0.2">
      <c r="A24" s="228" t="s">
        <v>263</v>
      </c>
      <c r="B24" s="221"/>
      <c r="C24" s="77"/>
      <c r="D24" s="87"/>
      <c r="E24" s="234"/>
      <c r="F24" s="84"/>
      <c r="G24" s="241" t="s">
        <v>266</v>
      </c>
      <c r="H24" s="83"/>
      <c r="I24" s="84"/>
      <c r="J24" s="87"/>
      <c r="K24" s="234"/>
      <c r="L24" s="244"/>
      <c r="M24" s="87"/>
      <c r="N24" s="63"/>
    </row>
    <row r="25" spans="1:14" ht="12.6" customHeight="1" x14ac:dyDescent="0.2">
      <c r="A25" s="79" t="s">
        <v>264</v>
      </c>
      <c r="B25" s="223"/>
      <c r="C25" s="62"/>
      <c r="D25" s="86"/>
      <c r="E25" s="83"/>
      <c r="F25" s="84"/>
      <c r="G25" s="242" t="s">
        <v>267</v>
      </c>
      <c r="H25" s="83"/>
      <c r="I25" s="84"/>
      <c r="J25" s="86"/>
      <c r="K25" s="83"/>
      <c r="L25" s="84"/>
      <c r="M25" s="86"/>
      <c r="N25" s="63"/>
    </row>
    <row r="26" spans="1:14" ht="12.6" customHeight="1" x14ac:dyDescent="0.2">
      <c r="A26" s="147" t="s">
        <v>265</v>
      </c>
      <c r="B26" s="226"/>
      <c r="C26" s="92"/>
      <c r="D26" s="85"/>
      <c r="E26" s="155"/>
      <c r="F26" s="154"/>
      <c r="G26" s="243" t="s">
        <v>268</v>
      </c>
      <c r="H26" s="155"/>
      <c r="I26" s="154"/>
      <c r="J26" s="70" t="s">
        <v>77</v>
      </c>
      <c r="K26" s="71"/>
      <c r="L26" s="69"/>
      <c r="M26" s="70" t="s">
        <v>78</v>
      </c>
      <c r="N26" s="93"/>
    </row>
    <row r="27" spans="1:14" ht="12.6" customHeight="1" x14ac:dyDescent="0.2">
      <c r="A27" s="464"/>
      <c r="B27" s="465"/>
      <c r="C27" s="455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66"/>
    </row>
    <row r="28" spans="1:14" ht="12.6" customHeight="1" x14ac:dyDescent="0.2">
      <c r="A28" s="467"/>
      <c r="B28" s="423"/>
      <c r="C28" s="457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68"/>
    </row>
    <row r="29" spans="1:14" ht="12.6" customHeight="1" x14ac:dyDescent="0.2">
      <c r="A29" s="469"/>
      <c r="B29" s="470"/>
      <c r="C29" s="446"/>
      <c r="D29" s="426"/>
      <c r="E29" s="471"/>
      <c r="F29" s="443"/>
      <c r="G29" s="426"/>
      <c r="H29" s="471"/>
      <c r="I29" s="443"/>
      <c r="J29" s="426"/>
      <c r="K29" s="471"/>
      <c r="L29" s="443"/>
      <c r="M29" s="426"/>
      <c r="N29" s="462"/>
    </row>
    <row r="30" spans="1:14" ht="12.6" customHeight="1" x14ac:dyDescent="0.2">
      <c r="A30" s="469"/>
      <c r="B30" s="470"/>
      <c r="C30" s="446"/>
      <c r="D30" s="426"/>
      <c r="E30" s="471"/>
      <c r="F30" s="443"/>
      <c r="G30" s="426"/>
      <c r="H30" s="471"/>
      <c r="I30" s="443"/>
      <c r="J30" s="426"/>
      <c r="K30" s="471"/>
      <c r="L30" s="443"/>
      <c r="M30" s="426"/>
      <c r="N30" s="462"/>
    </row>
    <row r="31" spans="1:14" ht="12.6" customHeight="1" x14ac:dyDescent="0.2">
      <c r="A31" s="469"/>
      <c r="B31" s="470"/>
      <c r="C31" s="446"/>
      <c r="D31" s="472"/>
      <c r="E31" s="471"/>
      <c r="F31" s="443"/>
      <c r="G31" s="472"/>
      <c r="H31" s="471"/>
      <c r="I31" s="443"/>
      <c r="J31" s="472"/>
      <c r="K31" s="471"/>
      <c r="L31" s="443"/>
      <c r="M31" s="472"/>
      <c r="N31" s="462"/>
    </row>
    <row r="32" spans="1:14" ht="12.6" customHeight="1" x14ac:dyDescent="0.2">
      <c r="A32" s="469"/>
      <c r="B32" s="470"/>
      <c r="C32" s="446"/>
      <c r="D32" s="472"/>
      <c r="E32" s="471"/>
      <c r="F32" s="443"/>
      <c r="G32" s="472"/>
      <c r="H32" s="471"/>
      <c r="I32" s="443"/>
      <c r="J32" s="472"/>
      <c r="K32" s="471"/>
      <c r="L32" s="443"/>
      <c r="M32" s="472"/>
      <c r="N32" s="462"/>
    </row>
    <row r="33" spans="1:14" ht="12.6" customHeight="1" x14ac:dyDescent="0.2">
      <c r="A33" s="469"/>
      <c r="B33" s="470"/>
      <c r="C33" s="446"/>
      <c r="D33" s="472"/>
      <c r="E33" s="471"/>
      <c r="F33" s="443"/>
      <c r="G33" s="472"/>
      <c r="H33" s="471"/>
      <c r="I33" s="443"/>
      <c r="J33" s="472"/>
      <c r="K33" s="471"/>
      <c r="L33" s="443"/>
      <c r="M33" s="472"/>
      <c r="N33" s="462"/>
    </row>
    <row r="34" spans="1:14" ht="12.6" customHeight="1" x14ac:dyDescent="0.2">
      <c r="A34" s="469"/>
      <c r="B34" s="470"/>
      <c r="C34" s="446"/>
      <c r="D34" s="426"/>
      <c r="E34" s="471"/>
      <c r="F34" s="443"/>
      <c r="G34" s="426"/>
      <c r="H34" s="471"/>
      <c r="I34" s="443"/>
      <c r="J34" s="426"/>
      <c r="K34" s="471"/>
      <c r="L34" s="443"/>
      <c r="M34" s="426"/>
      <c r="N34" s="462"/>
    </row>
    <row r="35" spans="1:14" ht="12.6" customHeight="1" x14ac:dyDescent="0.2">
      <c r="A35" s="469"/>
      <c r="B35" s="470"/>
      <c r="C35" s="446"/>
      <c r="D35" s="472"/>
      <c r="E35" s="473"/>
      <c r="F35" s="443"/>
      <c r="G35" s="472"/>
      <c r="H35" s="471"/>
      <c r="I35" s="443"/>
      <c r="J35" s="472"/>
      <c r="K35" s="471"/>
      <c r="L35" s="443"/>
      <c r="M35" s="472"/>
      <c r="N35" s="462"/>
    </row>
    <row r="36" spans="1:14" ht="12.6" customHeight="1" x14ac:dyDescent="0.2">
      <c r="A36" s="469"/>
      <c r="B36" s="470"/>
      <c r="C36" s="446"/>
      <c r="D36" s="426"/>
      <c r="E36" s="426"/>
      <c r="F36" s="443"/>
      <c r="G36" s="426"/>
      <c r="H36" s="471"/>
      <c r="I36" s="443"/>
      <c r="J36" s="426"/>
      <c r="K36" s="471"/>
      <c r="L36" s="443"/>
      <c r="M36" s="426"/>
      <c r="N36" s="462"/>
    </row>
    <row r="37" spans="1:14" ht="12.95" customHeight="1" x14ac:dyDescent="0.2">
      <c r="A37" s="464"/>
      <c r="B37" s="465"/>
      <c r="C37" s="455"/>
      <c r="D37" s="440"/>
      <c r="E37" s="455"/>
      <c r="F37" s="474"/>
      <c r="G37" s="440"/>
      <c r="H37" s="455"/>
      <c r="I37" s="475"/>
      <c r="J37" s="440"/>
      <c r="K37" s="466"/>
      <c r="L37" s="475"/>
      <c r="M37" s="440"/>
      <c r="N37" s="466"/>
    </row>
    <row r="38" spans="1:14" ht="12.95" customHeight="1" x14ac:dyDescent="0.2">
      <c r="A38" s="79" t="s">
        <v>91</v>
      </c>
      <c r="B38" s="223"/>
      <c r="C38" s="62"/>
      <c r="D38" s="86"/>
      <c r="E38" s="62"/>
      <c r="F38" s="225"/>
      <c r="G38" s="86"/>
      <c r="H38" s="62"/>
      <c r="I38" s="64"/>
      <c r="J38" s="80">
        <f>SUM(J27:J37)</f>
        <v>0</v>
      </c>
      <c r="K38" s="63"/>
      <c r="L38" s="64"/>
      <c r="M38" s="80">
        <f>SUM(M27:M37)</f>
        <v>0</v>
      </c>
      <c r="N38" s="63"/>
    </row>
    <row r="39" spans="1:14" ht="12.6" customHeight="1" x14ac:dyDescent="0.2">
      <c r="A39" s="147"/>
      <c r="B39" s="226"/>
      <c r="C39" s="92"/>
      <c r="D39" s="85"/>
      <c r="E39" s="85"/>
      <c r="F39" s="85"/>
      <c r="G39" s="85"/>
      <c r="H39" s="85"/>
      <c r="I39" s="154"/>
      <c r="J39" s="85"/>
      <c r="K39" s="155"/>
      <c r="L39" s="154"/>
      <c r="M39" s="85"/>
      <c r="N39" s="155"/>
    </row>
    <row r="40" spans="1:14" ht="12.6" customHeight="1" x14ac:dyDescent="0.2">
      <c r="A40" s="228" t="s">
        <v>565</v>
      </c>
      <c r="B40" s="221"/>
      <c r="C40" s="77"/>
      <c r="D40" s="77"/>
      <c r="E40" s="77"/>
      <c r="F40" s="77"/>
      <c r="G40" s="77"/>
      <c r="H40" s="78"/>
      <c r="I40" s="77"/>
      <c r="J40" s="455"/>
      <c r="K40" s="466"/>
      <c r="L40" s="475"/>
      <c r="M40" s="455"/>
      <c r="N40" s="157"/>
    </row>
    <row r="41" spans="1:14" ht="12.6" customHeight="1" x14ac:dyDescent="0.2">
      <c r="A41" s="147" t="s">
        <v>566</v>
      </c>
      <c r="B41" s="226"/>
      <c r="C41" s="92"/>
      <c r="D41" s="80"/>
      <c r="E41" s="80"/>
      <c r="F41" s="92"/>
      <c r="G41" s="80"/>
      <c r="H41" s="248"/>
      <c r="I41" s="62"/>
      <c r="J41" s="572"/>
      <c r="K41" s="572"/>
      <c r="L41" s="439"/>
      <c r="M41" s="572"/>
      <c r="N41" s="157"/>
    </row>
    <row r="42" spans="1:14" ht="12.6" customHeight="1" x14ac:dyDescent="0.2">
      <c r="A42" s="228"/>
      <c r="B42" s="229"/>
      <c r="C42" s="76"/>
      <c r="D42" s="252" t="s">
        <v>270</v>
      </c>
      <c r="E42" s="234"/>
      <c r="F42" s="76"/>
      <c r="G42" s="252" t="s">
        <v>272</v>
      </c>
      <c r="H42" s="234"/>
      <c r="I42" s="86"/>
      <c r="J42" s="476"/>
      <c r="K42" s="477"/>
      <c r="L42" s="425"/>
      <c r="M42" s="476"/>
      <c r="N42" s="157"/>
    </row>
    <row r="43" spans="1:14" ht="12.6" customHeight="1" x14ac:dyDescent="0.2">
      <c r="A43" s="147" t="s">
        <v>269</v>
      </c>
      <c r="B43" s="150"/>
      <c r="C43" s="91"/>
      <c r="D43" s="243" t="s">
        <v>271</v>
      </c>
      <c r="E43" s="251"/>
      <c r="F43" s="91"/>
      <c r="G43" s="243" t="s">
        <v>273</v>
      </c>
      <c r="H43" s="251"/>
      <c r="I43" s="249"/>
      <c r="J43" s="477"/>
      <c r="K43" s="478"/>
      <c r="L43" s="479"/>
      <c r="M43" s="477"/>
      <c r="N43" s="157"/>
    </row>
    <row r="44" spans="1:14" ht="12.6" customHeight="1" x14ac:dyDescent="0.2">
      <c r="A44" s="469"/>
      <c r="B44" s="485"/>
      <c r="C44" s="444"/>
      <c r="D44" s="556"/>
      <c r="E44" s="471"/>
      <c r="F44" s="443"/>
      <c r="G44" s="486"/>
      <c r="H44" s="255"/>
      <c r="I44" s="261"/>
      <c r="J44" s="427">
        <v>0</v>
      </c>
      <c r="K44" s="480"/>
      <c r="L44" s="481"/>
      <c r="M44" s="427">
        <v>0</v>
      </c>
      <c r="N44" s="157"/>
    </row>
    <row r="45" spans="1:14" ht="12.6" customHeight="1" x14ac:dyDescent="0.2">
      <c r="A45" s="469"/>
      <c r="B45" s="485"/>
      <c r="C45" s="444"/>
      <c r="D45" s="556"/>
      <c r="E45" s="462"/>
      <c r="F45" s="444"/>
      <c r="G45" s="486"/>
      <c r="H45" s="237"/>
      <c r="I45" s="92"/>
      <c r="J45" s="423"/>
      <c r="K45" s="457"/>
      <c r="L45" s="482"/>
      <c r="M45" s="423"/>
      <c r="N45" s="233"/>
    </row>
    <row r="46" spans="1:14" ht="12.6" customHeight="1" x14ac:dyDescent="0.2">
      <c r="A46" s="469"/>
      <c r="B46" s="485"/>
      <c r="C46" s="444"/>
      <c r="D46" s="556"/>
      <c r="E46" s="471"/>
      <c r="F46" s="443"/>
      <c r="G46" s="426"/>
      <c r="H46" s="246"/>
      <c r="I46" s="82"/>
      <c r="J46" s="426"/>
      <c r="K46" s="426"/>
      <c r="L46" s="443"/>
      <c r="M46" s="426"/>
      <c r="N46" s="235"/>
    </row>
    <row r="47" spans="1:14" ht="12.6" customHeight="1" x14ac:dyDescent="0.2">
      <c r="A47" s="469"/>
      <c r="B47" s="485"/>
      <c r="C47" s="444"/>
      <c r="D47" s="556"/>
      <c r="E47" s="487"/>
      <c r="F47" s="444"/>
      <c r="G47" s="445"/>
      <c r="H47" s="256"/>
      <c r="I47" s="236"/>
      <c r="J47" s="445"/>
      <c r="K47" s="445"/>
      <c r="L47" s="444"/>
      <c r="M47" s="445"/>
      <c r="N47" s="235"/>
    </row>
    <row r="48" spans="1:14" ht="12.6" customHeight="1" x14ac:dyDescent="0.2">
      <c r="A48" s="488"/>
      <c r="B48" s="489"/>
      <c r="C48" s="444"/>
      <c r="D48" s="556"/>
      <c r="E48" s="487"/>
      <c r="F48" s="444"/>
      <c r="G48" s="445"/>
      <c r="H48" s="256"/>
      <c r="I48" s="236"/>
      <c r="J48" s="445"/>
      <c r="K48" s="445"/>
      <c r="L48" s="444"/>
      <c r="M48" s="445"/>
      <c r="N48" s="235"/>
    </row>
    <row r="49" spans="1:14" ht="12.6" customHeight="1" x14ac:dyDescent="0.2">
      <c r="A49" s="464"/>
      <c r="B49" s="490"/>
      <c r="C49" s="483"/>
      <c r="D49" s="669"/>
      <c r="E49" s="483"/>
      <c r="F49" s="483"/>
      <c r="G49" s="483"/>
      <c r="H49" s="253"/>
      <c r="I49" s="276"/>
      <c r="J49" s="483"/>
      <c r="K49" s="483"/>
      <c r="L49" s="484"/>
      <c r="M49" s="483"/>
      <c r="N49" s="78"/>
    </row>
    <row r="50" spans="1:14" ht="12.6" customHeight="1" thickBot="1" x14ac:dyDescent="0.25">
      <c r="A50" s="79" t="s">
        <v>274</v>
      </c>
      <c r="B50" s="260"/>
      <c r="C50" s="220"/>
      <c r="D50" s="220"/>
      <c r="E50" s="220"/>
      <c r="F50" s="220"/>
      <c r="G50" s="220"/>
      <c r="H50" s="220"/>
      <c r="I50" s="261"/>
      <c r="J50" s="309">
        <f>SUM(J38:J49)</f>
        <v>0</v>
      </c>
      <c r="K50" s="97"/>
      <c r="L50" s="64"/>
      <c r="M50" s="309">
        <f>SUM(M38:M49)</f>
        <v>0</v>
      </c>
      <c r="N50" s="63"/>
    </row>
    <row r="51" spans="1:14" ht="12.6" customHeight="1" thickTop="1" x14ac:dyDescent="0.2">
      <c r="A51" s="257"/>
      <c r="B51" s="258"/>
      <c r="C51" s="259"/>
      <c r="D51" s="250"/>
      <c r="E51" s="259"/>
      <c r="F51" s="259"/>
      <c r="G51" s="259"/>
      <c r="H51" s="259"/>
      <c r="I51" s="310"/>
      <c r="J51" s="259"/>
      <c r="K51" s="739"/>
      <c r="L51" s="259"/>
      <c r="M51" s="259"/>
      <c r="N51" s="121"/>
    </row>
    <row r="52" spans="1:14" ht="12.6" customHeight="1" x14ac:dyDescent="0.2">
      <c r="A52" s="262"/>
      <c r="B52" s="262"/>
      <c r="C52" s="263"/>
      <c r="D52" s="87"/>
      <c r="E52" s="247"/>
      <c r="F52" s="263"/>
      <c r="G52" s="263"/>
      <c r="H52" s="263"/>
      <c r="I52" s="263"/>
      <c r="J52" s="263"/>
      <c r="K52" s="263"/>
      <c r="L52" s="263"/>
      <c r="M52" s="263"/>
      <c r="N52" s="263"/>
    </row>
    <row r="53" spans="1:14" ht="12.6" customHeight="1" x14ac:dyDescent="0.2">
      <c r="A53" s="264"/>
      <c r="B53" s="264"/>
      <c r="C53" s="265"/>
      <c r="D53" s="86"/>
      <c r="E53" s="265"/>
      <c r="F53" s="265"/>
      <c r="G53" s="265"/>
      <c r="H53" s="265"/>
      <c r="I53" s="265"/>
      <c r="J53" s="265"/>
      <c r="K53" s="265"/>
      <c r="L53" s="265"/>
      <c r="M53" s="265"/>
      <c r="N53" s="265"/>
    </row>
    <row r="54" spans="1:14" ht="12.6" customHeight="1" x14ac:dyDescent="0.2">
      <c r="A54" s="265"/>
      <c r="B54" s="265"/>
      <c r="C54" s="265"/>
      <c r="D54" s="86"/>
      <c r="E54" s="265"/>
      <c r="F54" s="265"/>
      <c r="G54" s="265"/>
      <c r="H54" s="265"/>
      <c r="I54" s="265"/>
      <c r="J54" s="265"/>
      <c r="K54" s="265"/>
      <c r="L54" s="265"/>
      <c r="M54" s="265"/>
      <c r="N54" s="265"/>
    </row>
    <row r="55" spans="1:14" ht="12.6" customHeight="1" x14ac:dyDescent="0.2">
      <c r="A55" s="265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</row>
    <row r="56" spans="1:14" ht="12.75" customHeight="1" x14ac:dyDescent="0.2"/>
    <row r="57" spans="1:14" x14ac:dyDescent="0.2">
      <c r="F57" s="239" t="s">
        <v>107</v>
      </c>
    </row>
  </sheetData>
  <sheetProtection password="EA9C" sheet="1" objects="1" scenarios="1"/>
  <mergeCells count="4">
    <mergeCell ref="A8:E8"/>
    <mergeCell ref="A4:N4"/>
    <mergeCell ref="J1:N1"/>
    <mergeCell ref="J2:N2"/>
  </mergeCells>
  <phoneticPr fontId="0" type="noConversion"/>
  <printOptions horizontalCentered="1"/>
  <pageMargins left="0.75" right="0.5" top="0.5" bottom="0" header="0.5" footer="0.5"/>
  <pageSetup orientation="portrait" r:id="rId1"/>
  <headerFooter alignWithMargins="0">
    <oddFooter>&amp;C&amp;1#&amp;"Calibri"&amp;10&amp;K000000Confidential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J45"/>
  <sheetViews>
    <sheetView showGridLines="0" workbookViewId="0">
      <selection activeCell="E10" sqref="E10"/>
    </sheetView>
  </sheetViews>
  <sheetFormatPr defaultRowHeight="12.75" x14ac:dyDescent="0.2"/>
  <cols>
    <col min="1" max="1" width="9.140625" style="94"/>
    <col min="2" max="2" width="4.7109375" style="94" customWidth="1"/>
    <col min="3" max="3" width="40.7109375" style="94" customWidth="1"/>
    <col min="4" max="4" width="10.7109375" style="94" customWidth="1"/>
    <col min="5" max="5" width="14.7109375" style="94" customWidth="1"/>
    <col min="6" max="6" width="0.85546875" style="94" customWidth="1"/>
    <col min="7" max="7" width="14.7109375" style="94" customWidth="1"/>
    <col min="8" max="16384" width="9.140625" style="94"/>
  </cols>
  <sheetData>
    <row r="1" spans="1:10" ht="15" x14ac:dyDescent="0.2">
      <c r="A1" s="239" t="s">
        <v>0</v>
      </c>
      <c r="C1" s="2" t="str">
        <f>'Report of (F-2)'!C3</f>
        <v/>
      </c>
      <c r="E1" s="370"/>
      <c r="F1" s="369" t="s">
        <v>76</v>
      </c>
      <c r="G1" s="108"/>
      <c r="H1" s="109"/>
      <c r="I1" s="109"/>
      <c r="J1" s="109"/>
    </row>
    <row r="2" spans="1:10" ht="14.25" customHeight="1" x14ac:dyDescent="0.2">
      <c r="E2" s="788" t="str">
        <f>'Inside Cover'!B41</f>
        <v xml:space="preserve">December 31, </v>
      </c>
      <c r="F2" s="789"/>
      <c r="G2" s="790"/>
      <c r="H2" s="109"/>
      <c r="I2" s="109"/>
      <c r="J2" s="109"/>
    </row>
    <row r="4" spans="1:10" ht="15" x14ac:dyDescent="0.2">
      <c r="A4" s="766" t="s">
        <v>562</v>
      </c>
      <c r="B4" s="766"/>
      <c r="C4" s="766"/>
      <c r="D4" s="766"/>
      <c r="E4" s="766"/>
      <c r="F4" s="766"/>
      <c r="G4" s="766"/>
    </row>
    <row r="6" spans="1:10" ht="12.75" customHeight="1" x14ac:dyDescent="0.2">
      <c r="A6" s="72" t="s">
        <v>103</v>
      </c>
      <c r="B6" s="76"/>
      <c r="C6" s="78"/>
      <c r="D6" s="72" t="s">
        <v>88</v>
      </c>
      <c r="E6" s="76"/>
      <c r="F6" s="696"/>
      <c r="G6" s="78"/>
    </row>
    <row r="7" spans="1:10" ht="12.75" customHeight="1" x14ac:dyDescent="0.2">
      <c r="A7" s="60" t="s">
        <v>13</v>
      </c>
      <c r="B7" s="791" t="s">
        <v>14</v>
      </c>
      <c r="C7" s="792"/>
      <c r="D7" s="60" t="s">
        <v>89</v>
      </c>
      <c r="E7" s="697" t="s">
        <v>86</v>
      </c>
      <c r="F7" s="698"/>
      <c r="G7" s="699" t="s">
        <v>87</v>
      </c>
    </row>
    <row r="8" spans="1:10" ht="12.75" customHeight="1" x14ac:dyDescent="0.2">
      <c r="A8" s="68" t="s">
        <v>21</v>
      </c>
      <c r="B8" s="785" t="s">
        <v>22</v>
      </c>
      <c r="C8" s="786"/>
      <c r="D8" s="243" t="s">
        <v>310</v>
      </c>
      <c r="E8" s="700" t="s">
        <v>23</v>
      </c>
      <c r="F8" s="701"/>
      <c r="G8" s="702" t="s">
        <v>24</v>
      </c>
    </row>
    <row r="9" spans="1:10" ht="12.75" customHeight="1" x14ac:dyDescent="0.2">
      <c r="A9" s="112"/>
      <c r="B9" s="59"/>
      <c r="C9" s="58"/>
      <c r="D9" s="55"/>
      <c r="E9" s="55"/>
      <c r="F9" s="55"/>
      <c r="G9" s="113"/>
    </row>
    <row r="10" spans="1:10" ht="12.75" customHeight="1" x14ac:dyDescent="0.2">
      <c r="A10" s="114" t="s">
        <v>555</v>
      </c>
      <c r="B10" s="115" t="s">
        <v>90</v>
      </c>
      <c r="C10" s="65"/>
      <c r="D10" s="110" t="s">
        <v>79</v>
      </c>
      <c r="E10" s="723">
        <f>'Net Util Plnt (F-5)'!D17</f>
        <v>0</v>
      </c>
      <c r="F10" s="311"/>
      <c r="G10" s="723">
        <f>'Net Util Plnt (F-5)'!G17</f>
        <v>0</v>
      </c>
    </row>
    <row r="11" spans="1:10" ht="12.75" customHeight="1" x14ac:dyDescent="0.2">
      <c r="A11" s="114"/>
      <c r="B11" s="115" t="s">
        <v>80</v>
      </c>
      <c r="C11" s="65"/>
      <c r="D11" s="110"/>
      <c r="E11" s="116"/>
      <c r="F11" s="116"/>
      <c r="G11" s="116"/>
    </row>
    <row r="12" spans="1:10" ht="12.75" customHeight="1" x14ac:dyDescent="0.2">
      <c r="A12" s="114"/>
      <c r="B12" s="115"/>
      <c r="C12" s="601"/>
      <c r="D12" s="110"/>
      <c r="E12" s="116"/>
      <c r="F12" s="116"/>
      <c r="G12" s="116"/>
    </row>
    <row r="13" spans="1:10" ht="12.75" customHeight="1" x14ac:dyDescent="0.2">
      <c r="A13" s="114">
        <v>108</v>
      </c>
      <c r="B13" s="115"/>
      <c r="C13" s="601" t="s">
        <v>543</v>
      </c>
      <c r="D13" s="110"/>
      <c r="E13" s="116"/>
      <c r="F13" s="116"/>
      <c r="G13" s="116"/>
    </row>
    <row r="14" spans="1:10" ht="12.75" customHeight="1" x14ac:dyDescent="0.2">
      <c r="A14" s="114"/>
      <c r="B14" s="115"/>
      <c r="C14" s="601" t="s">
        <v>544</v>
      </c>
      <c r="D14" s="110" t="s">
        <v>79</v>
      </c>
      <c r="E14" s="721">
        <f>'Net Util Plnt (F-5)'!D43</f>
        <v>0</v>
      </c>
      <c r="F14" s="491"/>
      <c r="G14" s="721">
        <f>'Net Util Plnt (F-5)'!G43</f>
        <v>0</v>
      </c>
    </row>
    <row r="15" spans="1:10" ht="12.75" customHeight="1" x14ac:dyDescent="0.2">
      <c r="A15" s="114">
        <v>271</v>
      </c>
      <c r="B15" s="115"/>
      <c r="C15" s="65" t="s">
        <v>82</v>
      </c>
      <c r="D15" s="110" t="s">
        <v>107</v>
      </c>
      <c r="E15" s="720">
        <f>'CIAC (F-8)'!G15</f>
        <v>0</v>
      </c>
      <c r="F15" s="116"/>
      <c r="G15" s="720">
        <f>'CIAC (F-8)'!J15</f>
        <v>0</v>
      </c>
    </row>
    <row r="16" spans="1:10" ht="12.75" customHeight="1" x14ac:dyDescent="0.2">
      <c r="A16" s="114"/>
      <c r="B16" s="115"/>
      <c r="C16" s="65"/>
      <c r="D16" s="110"/>
      <c r="E16" s="113"/>
      <c r="F16" s="116"/>
      <c r="G16" s="113"/>
    </row>
    <row r="17" spans="1:7" ht="12.75" customHeight="1" x14ac:dyDescent="0.2">
      <c r="A17" s="114"/>
      <c r="B17" s="115" t="s">
        <v>91</v>
      </c>
      <c r="C17" s="65"/>
      <c r="D17" s="110"/>
      <c r="E17" s="119">
        <f>E10-SUM(E13:E15)</f>
        <v>0</v>
      </c>
      <c r="F17" s="116"/>
      <c r="G17" s="119">
        <f>G10-SUM(G13:G15)</f>
        <v>0</v>
      </c>
    </row>
    <row r="18" spans="1:7" ht="12.75" customHeight="1" x14ac:dyDescent="0.2">
      <c r="A18" s="114"/>
      <c r="B18" s="115"/>
      <c r="C18" s="65"/>
      <c r="D18" s="110"/>
      <c r="E18" s="116"/>
      <c r="F18" s="116"/>
      <c r="G18" s="116"/>
    </row>
    <row r="19" spans="1:7" ht="12.75" customHeight="1" x14ac:dyDescent="0.2">
      <c r="A19" s="114"/>
      <c r="B19" s="115" t="s">
        <v>83</v>
      </c>
      <c r="C19" s="65"/>
      <c r="D19" s="110"/>
      <c r="E19" s="116"/>
      <c r="F19" s="116"/>
      <c r="G19" s="116"/>
    </row>
    <row r="20" spans="1:7" ht="12.75" customHeight="1" x14ac:dyDescent="0.2">
      <c r="A20" s="114">
        <v>272</v>
      </c>
      <c r="B20" s="115"/>
      <c r="C20" s="65" t="s">
        <v>102</v>
      </c>
      <c r="D20" s="110"/>
      <c r="E20" s="116"/>
      <c r="F20" s="116"/>
      <c r="G20" s="116"/>
    </row>
    <row r="21" spans="1:7" ht="12.75" customHeight="1" x14ac:dyDescent="0.2">
      <c r="A21" s="114"/>
      <c r="B21" s="115"/>
      <c r="C21" s="65" t="s">
        <v>101</v>
      </c>
      <c r="D21" s="110" t="s">
        <v>107</v>
      </c>
      <c r="E21" s="119">
        <f>'CIAC (F-8)'!G16</f>
        <v>0</v>
      </c>
      <c r="F21" s="116"/>
      <c r="G21" s="119">
        <f>'CIAC (F-8)'!J16</f>
        <v>0</v>
      </c>
    </row>
    <row r="22" spans="1:7" ht="12.75" customHeight="1" x14ac:dyDescent="0.2">
      <c r="A22" s="114"/>
      <c r="B22" s="115"/>
      <c r="C22" s="65"/>
      <c r="D22" s="110"/>
      <c r="E22" s="116"/>
      <c r="F22" s="116"/>
      <c r="G22" s="116"/>
    </row>
    <row r="23" spans="1:7" ht="12.75" customHeight="1" x14ac:dyDescent="0.2">
      <c r="A23" s="114"/>
      <c r="B23" s="115" t="s">
        <v>91</v>
      </c>
      <c r="C23" s="65"/>
      <c r="D23" s="110"/>
      <c r="E23" s="119">
        <f>SUM(E17:E21)</f>
        <v>0</v>
      </c>
      <c r="F23" s="116"/>
      <c r="G23" s="119">
        <f>SUM(G17:G21)</f>
        <v>0</v>
      </c>
    </row>
    <row r="24" spans="1:7" ht="12.75" customHeight="1" x14ac:dyDescent="0.2">
      <c r="A24" s="114"/>
      <c r="B24" s="115"/>
      <c r="C24" s="65"/>
      <c r="D24" s="110"/>
      <c r="E24" s="116"/>
      <c r="F24" s="116"/>
      <c r="G24" s="116"/>
    </row>
    <row r="25" spans="1:7" ht="12.75" customHeight="1" x14ac:dyDescent="0.2">
      <c r="A25" s="114"/>
      <c r="B25" s="115" t="s">
        <v>84</v>
      </c>
      <c r="C25" s="65"/>
      <c r="D25" s="110"/>
      <c r="E25" s="116"/>
      <c r="F25" s="116"/>
      <c r="G25" s="116"/>
    </row>
    <row r="26" spans="1:7" ht="12.75" customHeight="1" x14ac:dyDescent="0.2">
      <c r="A26" s="114">
        <v>114</v>
      </c>
      <c r="B26" s="115"/>
      <c r="C26" s="65" t="s">
        <v>104</v>
      </c>
      <c r="D26" s="110"/>
      <c r="E26" s="722"/>
      <c r="F26" s="491"/>
      <c r="G26" s="722"/>
    </row>
    <row r="27" spans="1:7" ht="12.75" customHeight="1" x14ac:dyDescent="0.2">
      <c r="A27" s="114">
        <v>115</v>
      </c>
      <c r="B27" s="115"/>
      <c r="C27" s="65" t="s">
        <v>92</v>
      </c>
      <c r="D27" s="110"/>
      <c r="E27" s="491"/>
      <c r="F27" s="491"/>
      <c r="G27" s="491"/>
    </row>
    <row r="28" spans="1:7" ht="12.75" customHeight="1" x14ac:dyDescent="0.2">
      <c r="A28" s="114"/>
      <c r="B28" s="115"/>
      <c r="C28" s="65" t="s">
        <v>105</v>
      </c>
      <c r="D28" s="110"/>
      <c r="E28" s="722"/>
      <c r="F28" s="491"/>
      <c r="G28" s="722"/>
    </row>
    <row r="29" spans="1:7" ht="12.75" customHeight="1" x14ac:dyDescent="0.2">
      <c r="A29" s="114"/>
      <c r="B29" s="115"/>
      <c r="C29" s="65" t="s">
        <v>557</v>
      </c>
      <c r="D29" s="110"/>
      <c r="E29" s="119">
        <f>ROUND('Wtr Oper &amp; Mntn (W-3)'!O25/9,0)</f>
        <v>0</v>
      </c>
      <c r="F29" s="116"/>
      <c r="G29" s="116">
        <f>ROUND('Swr Oper &amp; Mntn (S-3)'!O26/9,0)</f>
        <v>0</v>
      </c>
    </row>
    <row r="30" spans="1:7" ht="12.75" customHeight="1" x14ac:dyDescent="0.2">
      <c r="A30" s="114"/>
      <c r="B30" s="115"/>
      <c r="C30" s="65" t="s">
        <v>93</v>
      </c>
      <c r="D30" s="110"/>
      <c r="E30" s="725"/>
      <c r="F30" s="492"/>
      <c r="G30" s="725"/>
    </row>
    <row r="31" spans="1:7" ht="12.75" customHeight="1" x14ac:dyDescent="0.2">
      <c r="A31" s="114"/>
      <c r="B31" s="655"/>
      <c r="C31" s="656"/>
      <c r="D31" s="110"/>
      <c r="E31" s="722">
        <v>0</v>
      </c>
      <c r="F31" s="491"/>
      <c r="G31" s="722"/>
    </row>
    <row r="32" spans="1:7" ht="12.75" customHeight="1" x14ac:dyDescent="0.2">
      <c r="A32" s="114"/>
      <c r="B32" s="657"/>
      <c r="C32" s="658"/>
      <c r="D32" s="110"/>
      <c r="E32" s="724"/>
      <c r="F32" s="491"/>
      <c r="G32" s="722"/>
    </row>
    <row r="33" spans="1:9" ht="12.75" customHeight="1" x14ac:dyDescent="0.2">
      <c r="A33" s="114"/>
      <c r="B33" s="657"/>
      <c r="C33" s="658"/>
      <c r="D33" s="110"/>
      <c r="E33" s="724"/>
      <c r="F33" s="661"/>
      <c r="G33" s="724"/>
    </row>
    <row r="34" spans="1:9" ht="12.75" customHeight="1" x14ac:dyDescent="0.2">
      <c r="A34" s="114"/>
      <c r="B34" s="659"/>
      <c r="C34" s="660"/>
      <c r="D34" s="110"/>
      <c r="E34" s="491"/>
      <c r="F34" s="491"/>
      <c r="G34" s="491"/>
    </row>
    <row r="35" spans="1:9" ht="17.25" thickBot="1" x14ac:dyDescent="0.25">
      <c r="A35" s="114"/>
      <c r="B35" s="115" t="s">
        <v>94</v>
      </c>
      <c r="C35" s="65"/>
      <c r="D35" s="110"/>
      <c r="E35" s="726">
        <f>SUM(E23:E34)</f>
        <v>0</v>
      </c>
      <c r="F35" s="311"/>
      <c r="G35" s="726">
        <f>SUM(G23:G34)</f>
        <v>0</v>
      </c>
    </row>
    <row r="36" spans="1:9" ht="12.75" customHeight="1" thickTop="1" x14ac:dyDescent="0.2">
      <c r="A36" s="114"/>
      <c r="B36" s="115"/>
      <c r="C36" s="65"/>
      <c r="D36" s="110"/>
      <c r="E36" s="117"/>
      <c r="F36" s="117"/>
      <c r="G36" s="117"/>
    </row>
    <row r="37" spans="1:9" ht="17.25" thickBot="1" x14ac:dyDescent="0.25">
      <c r="A37" s="114"/>
      <c r="B37" s="115" t="s">
        <v>95</v>
      </c>
      <c r="C37" s="65"/>
      <c r="D37" s="110" t="s">
        <v>108</v>
      </c>
      <c r="E37" s="726">
        <f>'Inc State (F-3)'!E31</f>
        <v>0</v>
      </c>
      <c r="F37" s="311"/>
      <c r="G37" s="726">
        <f>'Inc State (F-3)'!H31</f>
        <v>0</v>
      </c>
      <c r="I37" s="312"/>
    </row>
    <row r="38" spans="1:9" ht="12.75" customHeight="1" thickTop="1" x14ac:dyDescent="0.2">
      <c r="A38" s="114"/>
      <c r="B38" s="115"/>
      <c r="C38" s="65"/>
      <c r="D38" s="110"/>
      <c r="E38" s="117"/>
      <c r="F38" s="117"/>
      <c r="G38" s="117"/>
    </row>
    <row r="39" spans="1:9" ht="12.75" customHeight="1" x14ac:dyDescent="0.2">
      <c r="A39" s="114"/>
      <c r="B39" s="115" t="s">
        <v>96</v>
      </c>
      <c r="C39" s="65"/>
      <c r="D39" s="110"/>
      <c r="E39" s="727" t="e">
        <f>ROUND(E37/E35,4)</f>
        <v>#DIV/0!</v>
      </c>
      <c r="F39" s="123"/>
      <c r="G39" s="727" t="e">
        <f>ROUND(G37/G35,4)</f>
        <v>#DIV/0!</v>
      </c>
    </row>
    <row r="40" spans="1:9" ht="12.75" customHeight="1" x14ac:dyDescent="0.2">
      <c r="A40" s="118"/>
      <c r="B40" s="105"/>
      <c r="C40" s="107" t="s">
        <v>97</v>
      </c>
      <c r="D40" s="111"/>
      <c r="E40" s="122"/>
      <c r="F40" s="122"/>
      <c r="G40" s="119"/>
    </row>
    <row r="41" spans="1:9" ht="12.75" customHeight="1" x14ac:dyDescent="0.2"/>
    <row r="42" spans="1:9" ht="12.75" customHeight="1" x14ac:dyDescent="0.2">
      <c r="D42" s="265"/>
      <c r="E42" s="719"/>
    </row>
    <row r="43" spans="1:9" ht="12.75" customHeight="1" x14ac:dyDescent="0.2">
      <c r="B43" s="53" t="s">
        <v>98</v>
      </c>
      <c r="C43" s="53"/>
    </row>
    <row r="44" spans="1:9" ht="12.75" customHeight="1" x14ac:dyDescent="0.2">
      <c r="B44" s="120" t="s">
        <v>99</v>
      </c>
      <c r="C44" s="53" t="s">
        <v>100</v>
      </c>
    </row>
    <row r="45" spans="1:9" ht="12.75" customHeight="1" x14ac:dyDescent="0.2">
      <c r="B45" s="120" t="s">
        <v>85</v>
      </c>
      <c r="C45" s="53" t="s">
        <v>575</v>
      </c>
    </row>
  </sheetData>
  <sheetProtection password="EA9C" sheet="1" objects="1" scenarios="1"/>
  <mergeCells count="4">
    <mergeCell ref="E2:G2"/>
    <mergeCell ref="A4:G4"/>
    <mergeCell ref="B7:C7"/>
    <mergeCell ref="B8:C8"/>
  </mergeCells>
  <phoneticPr fontId="0" type="noConversion"/>
  <printOptions horizontalCentered="1"/>
  <pageMargins left="0.625" right="0.5" top="1" bottom="1" header="0.5" footer="0.5"/>
  <pageSetup orientation="portrait" r:id="rId1"/>
  <headerFooter alignWithMargins="0"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34</vt:i4>
      </vt:variant>
    </vt:vector>
  </HeadingPairs>
  <TitlesOfParts>
    <vt:vector size="57" baseType="lpstr">
      <vt:lpstr>Inside Cover</vt:lpstr>
      <vt:lpstr>Report of (F-2)</vt:lpstr>
      <vt:lpstr>Inc State (F-3)</vt:lpstr>
      <vt:lpstr>Bal Sheet (F-4)</vt:lpstr>
      <vt:lpstr>Net Util Plnt (F-5)</vt:lpstr>
      <vt:lpstr>Capital Stk (F-6)</vt:lpstr>
      <vt:lpstr>Accr Taxes (F-7)</vt:lpstr>
      <vt:lpstr>CIAC (F-8)</vt:lpstr>
      <vt:lpstr>Yr-end Rate Base</vt:lpstr>
      <vt:lpstr>Util Plnt - Wtr (W-1)</vt:lpstr>
      <vt:lpstr>Accum Depr - Wtr (W-2)</vt:lpstr>
      <vt:lpstr>Wtr Oper &amp; Mntn (W-3)</vt:lpstr>
      <vt:lpstr>Vol Stats (W-4)</vt:lpstr>
      <vt:lpstr>Wells (W-5)</vt:lpstr>
      <vt:lpstr>Source of Sup (W-6)</vt:lpstr>
      <vt:lpstr>Util Plnt - Swr (S-1)</vt:lpstr>
      <vt:lpstr>Accum Depr - Swr (S-2)</vt:lpstr>
      <vt:lpstr>Swr Oper &amp; Mntn (S-3)</vt:lpstr>
      <vt:lpstr>Pump Equip (S-4)</vt:lpstr>
      <vt:lpstr>Treatment (S-5)</vt:lpstr>
      <vt:lpstr>Certification (C-1)</vt:lpstr>
      <vt:lpstr>Table of Contents</vt:lpstr>
      <vt:lpstr>General Instructions</vt:lpstr>
      <vt:lpstr>Certification</vt:lpstr>
      <vt:lpstr>Cover</vt:lpstr>
      <vt:lpstr>F_2</vt:lpstr>
      <vt:lpstr>F_3</vt:lpstr>
      <vt:lpstr>F_4</vt:lpstr>
      <vt:lpstr>F_5</vt:lpstr>
      <vt:lpstr>F_6</vt:lpstr>
      <vt:lpstr>F_7</vt:lpstr>
      <vt:lpstr>F_8</vt:lpstr>
      <vt:lpstr>General_Instructions</vt:lpstr>
      <vt:lpstr>'Accum Depr - Swr (S-2)'!Print_Area</vt:lpstr>
      <vt:lpstr>'Accum Depr - Wtr (W-2)'!Print_Area</vt:lpstr>
      <vt:lpstr>'Inside Cover'!Print_Area</vt:lpstr>
      <vt:lpstr>'Pump Equip (S-4)'!Print_Area</vt:lpstr>
      <vt:lpstr>'Source of Sup (W-6)'!Print_Area</vt:lpstr>
      <vt:lpstr>'Swr Oper &amp; Mntn (S-3)'!Print_Area</vt:lpstr>
      <vt:lpstr>'Util Plnt - Swr (S-1)'!Print_Area</vt:lpstr>
      <vt:lpstr>'Util Plnt - Wtr (W-1)'!Print_Area</vt:lpstr>
      <vt:lpstr>'Vol Stats (W-4)'!Print_Area</vt:lpstr>
      <vt:lpstr>'Wells (W-5)'!Print_Area</vt:lpstr>
      <vt:lpstr>'Wtr Oper &amp; Mntn (W-3)'!Print_Area</vt:lpstr>
      <vt:lpstr>S_1</vt:lpstr>
      <vt:lpstr>S_2</vt:lpstr>
      <vt:lpstr>S_3</vt:lpstr>
      <vt:lpstr>S_4</vt:lpstr>
      <vt:lpstr>S_5</vt:lpstr>
      <vt:lpstr>Table_of_Contents</vt:lpstr>
      <vt:lpstr>W_1</vt:lpstr>
      <vt:lpstr>W_2</vt:lpstr>
      <vt:lpstr>W_3</vt:lpstr>
      <vt:lpstr>W_4</vt:lpstr>
      <vt:lpstr>W_5</vt:lpstr>
      <vt:lpstr>W_6</vt:lpstr>
      <vt:lpstr>Year_End_Rate_Base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Scc Employee</dc:creator>
  <cp:lastModifiedBy>Avis Jackson-Prince</cp:lastModifiedBy>
  <cp:lastPrinted>2001-11-13T16:22:26Z</cp:lastPrinted>
  <dcterms:created xsi:type="dcterms:W3CDTF">2000-06-20T15:16:24Z</dcterms:created>
  <dcterms:modified xsi:type="dcterms:W3CDTF">2024-02-28T21:43:43Z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MSIP_Label_8e953dd5-1b53-4742-b186-f2a38279ffcd_Enabled">
    <vt:lpwstr>true</vt:lpwstr>
  </property>
  <property fmtid="{D5CDD505-2E9C-101B-9397-08002B2CF9AE}" pid="8" name="MSIP_Label_8e953dd5-1b53-4742-b186-f2a38279ffcd_SetDate">
    <vt:lpwstr>2024-02-28T21:43:11Z</vt:lpwstr>
  </property>
  <property fmtid="{D5CDD505-2E9C-101B-9397-08002B2CF9AE}" pid="9" name="MSIP_Label_8e953dd5-1b53-4742-b186-f2a38279ffcd_Method">
    <vt:lpwstr>Standard</vt:lpwstr>
  </property>
  <property fmtid="{D5CDD505-2E9C-101B-9397-08002B2CF9AE}" pid="10" name="MSIP_Label_8e953dd5-1b53-4742-b186-f2a38279ffcd_Name">
    <vt:lpwstr>8e953dd5-1b53-4742-b186-f2a38279ffcd</vt:lpwstr>
  </property>
  <property fmtid="{D5CDD505-2E9C-101B-9397-08002B2CF9AE}" pid="11" name="MSIP_Label_8e953dd5-1b53-4742-b186-f2a38279ffcd_SiteId">
    <vt:lpwstr>1791a7f1-2629-474f-8283-d4da7899c3be</vt:lpwstr>
  </property>
  <property fmtid="{D5CDD505-2E9C-101B-9397-08002B2CF9AE}" pid="12" name="MSIP_Label_8e953dd5-1b53-4742-b186-f2a38279ffcd_ActionId">
    <vt:lpwstr>82366e2b-a7d4-4a9e-8f28-8134515b58d4</vt:lpwstr>
  </property>
  <property fmtid="{D5CDD505-2E9C-101B-9397-08002B2CF9AE}" pid="13" name="MSIP_Label_8e953dd5-1b53-4742-b186-f2a38279ffcd_ContentBits">
    <vt:lpwstr>2</vt:lpwstr>
  </property>
</Properties>
</file>